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arboragrausova/Library/CloudStorage/GoogleDrive-grausova.iab@gmail.com/.shortcut-targets-by-id/1_1Ezv2unQqONo5ruL1IOPbs0iPblaniv/Podcasty_nahlasovanie/Nahlasky/Web/"/>
    </mc:Choice>
  </mc:AlternateContent>
  <xr:revisionPtr revIDLastSave="0" documentId="13_ncr:1_{05034514-70F7-9648-B7A3-515FAF4CF1B5}" xr6:coauthVersionLast="47" xr6:coauthVersionMax="47" xr10:uidLastSave="{00000000-0000-0000-0000-000000000000}"/>
  <bookViews>
    <workbookView xWindow="600" yWindow="760" windowWidth="28800" windowHeight="16900" activeTab="2" xr2:uid="{00000000-000D-0000-FFFF-FFFF00000000}"/>
  </bookViews>
  <sheets>
    <sheet name="April_2026" sheetId="28" r:id="rId1"/>
    <sheet name="Marec _2026" sheetId="27" r:id="rId2"/>
    <sheet name="Februar_2026" sheetId="26" r:id="rId3"/>
    <sheet name="Január_2026" sheetId="24" r:id="rId4"/>
    <sheet name="Demografia_2026" sheetId="25" r:id="rId5"/>
    <sheet name="December 2025" sheetId="23" r:id="rId6"/>
    <sheet name="November 2025" sheetId="22" r:id="rId7"/>
    <sheet name="Október 2025" sheetId="21" r:id="rId8"/>
    <sheet name="September 2025" sheetId="20" r:id="rId9"/>
    <sheet name="August 2025" sheetId="19" r:id="rId10"/>
    <sheet name="Júl 2025" sheetId="18" r:id="rId11"/>
    <sheet name="Jún 2025" sheetId="17" r:id="rId12"/>
    <sheet name="Máj 2025" sheetId="15" r:id="rId13"/>
    <sheet name="Apríl 2025" sheetId="14" r:id="rId14"/>
    <sheet name="Marec 2025" sheetId="13" r:id="rId15"/>
    <sheet name="Február 2025" sheetId="12" r:id="rId16"/>
    <sheet name="Januar 2025" sheetId="11" r:id="rId17"/>
    <sheet name="December 2024" sheetId="10" r:id="rId18"/>
    <sheet name="November 2024" sheetId="9" r:id="rId19"/>
    <sheet name="Oktober 2024" sheetId="8" r:id="rId20"/>
    <sheet name="September 2024" sheetId="7" r:id="rId21"/>
    <sheet name="August 2024" sheetId="6" r:id="rId22"/>
    <sheet name="Júl 2024" sheetId="2" r:id="rId23"/>
    <sheet name="Jún 2024" sheetId="3" r:id="rId24"/>
    <sheet name="Máj 2024" sheetId="4" r:id="rId25"/>
    <sheet name="Podcastové kategórie slovensky" sheetId="5" r:id="rId26"/>
    <sheet name="Medziročné porovnanie" sheetId="16" r:id="rId27"/>
  </sheets>
  <externalReferences>
    <externalReference r:id="rId28"/>
    <externalReference r:id="rId29"/>
  </externalReferences>
  <definedNames>
    <definedName name="_xlnm._FilterDatabase" localSheetId="13" hidden="1">'Apríl 2025'!$A$2:$AF$98</definedName>
    <definedName name="_xlnm._FilterDatabase" localSheetId="0" hidden="1">April_2026!$A$2:$W$138</definedName>
    <definedName name="_xlnm._FilterDatabase" localSheetId="21" hidden="1">'August 2024'!$A$2:$AF$94</definedName>
    <definedName name="_xlnm._FilterDatabase" localSheetId="9" hidden="1">'August 2025'!$A$2:$AF$101</definedName>
    <definedName name="_xlnm._FilterDatabase" localSheetId="17" hidden="1">'December 2024'!$A$2:$AF$95</definedName>
    <definedName name="_xlnm._FilterDatabase" localSheetId="5" hidden="1">'December 2025'!$A$2:$W$112</definedName>
    <definedName name="_xlnm._FilterDatabase" localSheetId="4" hidden="1">Demografia_2026!$A$2:$O$2</definedName>
    <definedName name="_xlnm._FilterDatabase" localSheetId="15" hidden="1">'Február 2025'!$A$2:$AF$95</definedName>
    <definedName name="_xlnm._FilterDatabase" localSheetId="16" hidden="1">'Januar 2025'!$A$2:$AF$95</definedName>
    <definedName name="_xlnm._FilterDatabase" localSheetId="3" hidden="1">Január_2026!$A$2:$W$131</definedName>
    <definedName name="_xlnm._FilterDatabase" localSheetId="22" hidden="1">'Júl 2024'!$A$2:$AF$91</definedName>
    <definedName name="_xlnm._FilterDatabase" localSheetId="10" hidden="1">'Júl 2025'!$A$2:$AF$101</definedName>
    <definedName name="_xlnm._FilterDatabase" localSheetId="11" hidden="1">'Jún 2025'!$A$2:$AF$101</definedName>
    <definedName name="_xlnm._FilterDatabase" localSheetId="12" hidden="1">'Máj 2025'!$A$2:$AF$98</definedName>
    <definedName name="_xlnm._FilterDatabase" localSheetId="1" hidden="1">'Marec _2026'!$A$2:$W$134</definedName>
    <definedName name="_xlnm._FilterDatabase" localSheetId="14" hidden="1">'Marec 2025'!$A$2:$AF$97</definedName>
    <definedName name="_xlnm._FilterDatabase" localSheetId="18" hidden="1">'November 2024'!$A$2:$AF$95</definedName>
    <definedName name="_xlnm._FilterDatabase" localSheetId="6" hidden="1">'November 2025'!$A$2:$W$111</definedName>
    <definedName name="_xlnm._FilterDatabase" localSheetId="19" hidden="1">'Oktober 2024'!$A$2:$AF$95</definedName>
    <definedName name="_xlnm._FilterDatabase" localSheetId="7" hidden="1">'Október 2025'!$A$2:$W$113</definedName>
    <definedName name="_xlnm._FilterDatabase" localSheetId="20" hidden="1">'September 2024'!$A$2:$AF$95</definedName>
    <definedName name="_xlnm._FilterDatabase" localSheetId="8" hidden="1">'September 2025'!$A$2:$W$110</definedName>
    <definedName name="Kategórie" localSheetId="13">'[1]August 2024'!$A$134:$A$152</definedName>
    <definedName name="Kategórie" localSheetId="21">'[1]August 2024'!$A$134:$A$152</definedName>
    <definedName name="Kategórie" localSheetId="9">'[1]August 2024'!$A$134:$A$152</definedName>
    <definedName name="Kategórie" localSheetId="17">'[1]August 2024'!$A$134:$A$152</definedName>
    <definedName name="Kategórie" localSheetId="15">'[1]August 2024'!$A$134:$A$152</definedName>
    <definedName name="Kategórie" localSheetId="16">'[1]August 2024'!$A$134:$A$152</definedName>
    <definedName name="Kategórie" localSheetId="10">'[1]August 2024'!$A$134:$A$152</definedName>
    <definedName name="Kategórie" localSheetId="11">'[1]August 2024'!$A$134:$A$152</definedName>
    <definedName name="Kategórie" localSheetId="12">'[1]August 2024'!$A$134:$A$152</definedName>
    <definedName name="Kategórie" localSheetId="14">'[1]August 2024'!$A$134:$A$152</definedName>
    <definedName name="Kategórie" localSheetId="18">'[1]August 2024'!$A$134:$A$152</definedName>
    <definedName name="Kategórie" localSheetId="19">'[1]August 2024'!$A$134:$A$152</definedName>
    <definedName name="Kategórie" localSheetId="20">'[1]August 2024'!$A$134:$A$152</definedName>
    <definedName name="Kategórie">'[2]Podcastové kategórie slovensky'!$A$132:$A$150</definedName>
    <definedName name="Spôsob_nákupu" localSheetId="13">'[1]August 2024'!$A$157:$A$159</definedName>
    <definedName name="Spôsob_nákupu" localSheetId="21">'[1]August 2024'!$A$157:$A$159</definedName>
    <definedName name="Spôsob_nákupu" localSheetId="9">'[1]August 2024'!$A$157:$A$159</definedName>
    <definedName name="Spôsob_nákupu" localSheetId="17">'[1]August 2024'!$A$157:$A$159</definedName>
    <definedName name="Spôsob_nákupu" localSheetId="15">'[1]August 2024'!$A$157:$A$159</definedName>
    <definedName name="Spôsob_nákupu" localSheetId="16">'[1]August 2024'!$A$157:$A$159</definedName>
    <definedName name="Spôsob_nákupu" localSheetId="10">'[1]August 2024'!$A$157:$A$159</definedName>
    <definedName name="Spôsob_nákupu" localSheetId="11">'[1]August 2024'!$A$157:$A$159</definedName>
    <definedName name="Spôsob_nákupu" localSheetId="12">'[1]August 2024'!$A$157:$A$159</definedName>
    <definedName name="Spôsob_nákupu" localSheetId="14">'[1]August 2024'!$A$157:$A$159</definedName>
    <definedName name="Spôsob_nákupu" localSheetId="18">'[1]August 2024'!$A$157:$A$159</definedName>
    <definedName name="Spôsob_nákupu" localSheetId="19">'[1]August 2024'!$A$157:$A$159</definedName>
    <definedName name="Spôsob_nákupu" localSheetId="20">'[1]August 2024'!$A$157:$A$159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0" i="28" l="1"/>
  <c r="M137" i="27"/>
  <c r="M137" i="26"/>
  <c r="M30" i="26"/>
  <c r="O112" i="25" l="1"/>
  <c r="O111" i="25"/>
  <c r="O110" i="25"/>
  <c r="O109" i="25"/>
  <c r="O108" i="25"/>
  <c r="O107" i="25"/>
  <c r="O106" i="25"/>
  <c r="O105" i="25"/>
  <c r="O104" i="25"/>
  <c r="O103" i="25"/>
  <c r="O102" i="25"/>
  <c r="O101" i="25"/>
  <c r="O100" i="25"/>
  <c r="O99" i="25"/>
  <c r="O98" i="25"/>
  <c r="O97" i="25"/>
  <c r="O96" i="25"/>
  <c r="O95" i="25"/>
  <c r="O94" i="25"/>
  <c r="O93" i="25"/>
  <c r="O92" i="25"/>
  <c r="O91" i="25"/>
  <c r="O90" i="25"/>
  <c r="O89" i="25"/>
  <c r="O88" i="25"/>
  <c r="O87" i="25"/>
  <c r="O86" i="25"/>
  <c r="O85" i="25"/>
  <c r="O83" i="25"/>
  <c r="O80" i="25"/>
  <c r="O79" i="25"/>
  <c r="O78" i="25"/>
  <c r="O77" i="25"/>
  <c r="O76" i="25"/>
  <c r="O75" i="25"/>
  <c r="O74" i="25"/>
  <c r="O73" i="25"/>
  <c r="O72" i="25"/>
  <c r="O71" i="25"/>
  <c r="O70" i="25"/>
  <c r="O69" i="25"/>
  <c r="O68" i="25"/>
  <c r="O67" i="25"/>
  <c r="O66" i="25"/>
  <c r="O65" i="25"/>
  <c r="O64" i="25"/>
  <c r="O63" i="25"/>
  <c r="O62" i="25"/>
  <c r="O61" i="25"/>
  <c r="O60" i="25"/>
  <c r="O59" i="25"/>
  <c r="O58" i="25"/>
  <c r="O57" i="25"/>
  <c r="O56" i="25"/>
  <c r="O55" i="25"/>
  <c r="O54" i="25"/>
  <c r="O53" i="25"/>
  <c r="O52" i="25"/>
  <c r="O51" i="25"/>
  <c r="O50" i="25"/>
  <c r="O49" i="25"/>
  <c r="O48" i="25"/>
  <c r="O47" i="25"/>
  <c r="O46" i="25"/>
  <c r="O45" i="25"/>
  <c r="O44" i="25"/>
  <c r="O43" i="25"/>
  <c r="O42" i="25"/>
  <c r="O41" i="25"/>
  <c r="O40" i="25"/>
  <c r="O39" i="25"/>
  <c r="O38" i="25"/>
  <c r="O37" i="25"/>
  <c r="O36" i="25"/>
  <c r="O35" i="25"/>
  <c r="O34"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5" i="25"/>
  <c r="O4" i="25"/>
  <c r="O3" i="25"/>
  <c r="M114" i="23"/>
  <c r="M25" i="10" l="1"/>
  <c r="M61" i="10" l="1"/>
  <c r="M66" i="9"/>
  <c r="M45" i="8"/>
  <c r="M20" i="8"/>
  <c r="M18" i="8"/>
  <c r="M11" i="8"/>
  <c r="M14" i="8"/>
  <c r="M4" i="8"/>
  <c r="U54" i="8"/>
  <c r="U61" i="8"/>
  <c r="U26" i="8"/>
  <c r="U31" i="8"/>
  <c r="U19" i="8"/>
  <c r="U30" i="8"/>
  <c r="U46" i="8"/>
  <c r="U40" i="8"/>
  <c r="U63" i="8"/>
  <c r="U22" i="8"/>
  <c r="U66" i="8"/>
  <c r="U44" i="8"/>
  <c r="U47" i="8"/>
  <c r="U34" i="8"/>
  <c r="U52" i="8"/>
  <c r="U36" i="8"/>
  <c r="U68" i="8"/>
  <c r="U71" i="8"/>
  <c r="U62" i="8"/>
  <c r="U24" i="8"/>
  <c r="U57" i="8"/>
  <c r="U35" i="8"/>
  <c r="U38" i="8"/>
  <c r="U7" i="8"/>
  <c r="U48" i="8"/>
  <c r="U60" i="8"/>
  <c r="U33" i="8"/>
  <c r="Q54" i="8"/>
  <c r="Q61" i="8"/>
  <c r="Q26" i="8"/>
  <c r="Q31" i="8"/>
  <c r="Q19" i="8"/>
  <c r="Q30" i="8"/>
  <c r="Q46" i="8"/>
  <c r="Q40" i="8"/>
  <c r="Q63" i="8"/>
  <c r="Q22" i="8"/>
  <c r="Q66" i="8"/>
  <c r="Q44" i="8"/>
  <c r="Q47" i="8"/>
  <c r="Q34" i="8"/>
  <c r="Q52" i="8"/>
  <c r="Q36" i="8"/>
  <c r="Q68" i="8"/>
  <c r="Q71" i="8"/>
  <c r="Q62" i="8"/>
  <c r="Q24" i="8"/>
  <c r="Q57" i="8"/>
  <c r="Q35" i="8"/>
  <c r="Q38" i="8"/>
  <c r="Q7" i="8"/>
  <c r="Q48" i="8"/>
  <c r="Q60" i="8"/>
  <c r="Q33" i="8"/>
  <c r="M7" i="7" l="1"/>
  <c r="M28" i="7"/>
  <c r="M60" i="7"/>
  <c r="M25" i="7"/>
  <c r="M18" i="7"/>
  <c r="M29" i="7"/>
  <c r="M64" i="7"/>
  <c r="M42" i="7"/>
  <c r="M40" i="7"/>
  <c r="M72" i="7"/>
  <c r="M21" i="7"/>
  <c r="M45" i="7"/>
  <c r="M32" i="7"/>
  <c r="M51" i="7"/>
  <c r="M31" i="7"/>
  <c r="M62" i="7"/>
  <c r="M59" i="7"/>
  <c r="M76" i="7"/>
  <c r="M22" i="7"/>
  <c r="M57" i="7"/>
  <c r="M34" i="7"/>
  <c r="M35" i="7"/>
  <c r="M58" i="7"/>
  <c r="M47" i="7"/>
  <c r="M39" i="7"/>
  <c r="M44" i="7"/>
  <c r="M50" i="6" l="1"/>
  <c r="M57" i="6"/>
  <c r="M29" i="6"/>
  <c r="M26" i="6"/>
  <c r="M16" i="6"/>
  <c r="M25" i="6"/>
  <c r="M49" i="6"/>
  <c r="M43" i="6"/>
  <c r="M32" i="6"/>
  <c r="M90" i="6"/>
  <c r="M18" i="6"/>
  <c r="M47" i="6"/>
  <c r="M38" i="6"/>
  <c r="M28" i="6"/>
  <c r="M45" i="6"/>
  <c r="M27" i="6"/>
  <c r="M59" i="6"/>
  <c r="M55" i="6"/>
  <c r="M61" i="6"/>
  <c r="M23" i="6"/>
  <c r="M51" i="6"/>
  <c r="M64" i="6"/>
  <c r="M33" i="6"/>
  <c r="M7" i="6"/>
  <c r="M41" i="6"/>
  <c r="M56" i="6"/>
  <c r="M42" i="6"/>
  <c r="M72" i="6"/>
  <c r="U72" i="6" s="1"/>
  <c r="Q72" i="6" l="1"/>
  <c r="S72" i="6"/>
  <c r="M81" i="6"/>
  <c r="U81" i="6" s="1"/>
  <c r="M62" i="6"/>
  <c r="U62" i="6" s="1"/>
  <c r="M77" i="6"/>
  <c r="U77" i="6" s="1"/>
  <c r="M75" i="6"/>
  <c r="U75" i="6" s="1"/>
  <c r="M94" i="6"/>
  <c r="M66" i="6"/>
  <c r="U66" i="6" s="1"/>
  <c r="M86" i="6"/>
  <c r="U86" i="6" s="1"/>
  <c r="M93" i="6"/>
  <c r="M87" i="6"/>
  <c r="U87" i="6" s="1"/>
  <c r="M89" i="6"/>
  <c r="U89" i="6" s="1"/>
  <c r="M76" i="6"/>
  <c r="U76" i="6" s="1"/>
  <c r="M20" i="6"/>
  <c r="U20" i="6" s="1"/>
  <c r="Q20" i="6" l="1"/>
  <c r="Q89" i="6"/>
  <c r="Q66" i="6"/>
  <c r="Q75" i="6"/>
  <c r="Q62" i="6"/>
  <c r="S81" i="6"/>
  <c r="S20" i="6"/>
  <c r="S89" i="6"/>
  <c r="S66" i="6"/>
  <c r="S75" i="6"/>
  <c r="S62" i="6"/>
  <c r="Q76" i="6"/>
  <c r="Q87" i="6"/>
  <c r="Q86" i="6"/>
  <c r="Q77" i="6"/>
  <c r="Q81" i="6"/>
  <c r="S76" i="6"/>
  <c r="S87" i="6"/>
  <c r="S86" i="6"/>
  <c r="S77" i="6"/>
  <c r="M92" i="6"/>
  <c r="U92" i="6" s="1"/>
  <c r="Q92" i="6" l="1"/>
  <c r="S92" i="6"/>
  <c r="V11" i="6" l="1"/>
  <c r="P11" i="6"/>
  <c r="M11" i="6"/>
  <c r="S11" i="6" s="1"/>
  <c r="V4" i="6"/>
  <c r="P4" i="6"/>
  <c r="M4" i="6"/>
  <c r="S4" i="6" s="1"/>
  <c r="V10" i="6"/>
  <c r="P10" i="6"/>
  <c r="M10" i="6"/>
  <c r="U10" i="6" s="1"/>
  <c r="U4" i="6" l="1"/>
  <c r="S10" i="6"/>
  <c r="Q10" i="6"/>
  <c r="U11" i="6"/>
  <c r="Q11" i="6"/>
  <c r="Q4" i="6"/>
  <c r="M21" i="6" l="1"/>
  <c r="S21" i="6" s="1"/>
  <c r="M52" i="6"/>
  <c r="Q52" i="6" s="1"/>
  <c r="M37" i="6"/>
  <c r="S37" i="6" s="1"/>
  <c r="R15" i="6"/>
  <c r="M15" i="6"/>
  <c r="Q15" i="6" s="1"/>
  <c r="M9" i="6"/>
  <c r="U9" i="6" s="1"/>
  <c r="M58" i="6"/>
  <c r="S58" i="6" s="1"/>
  <c r="M68" i="6"/>
  <c r="U68" i="6" s="1"/>
  <c r="M78" i="6"/>
  <c r="U78" i="6" s="1"/>
  <c r="M88" i="6"/>
  <c r="U88" i="6" s="1"/>
  <c r="M91" i="6"/>
  <c r="U91" i="6" s="1"/>
  <c r="M36" i="6"/>
  <c r="U36" i="6" s="1"/>
  <c r="M63" i="6"/>
  <c r="U63" i="6" s="1"/>
  <c r="M65" i="6"/>
  <c r="U65" i="6" s="1"/>
  <c r="M85" i="6"/>
  <c r="U85" i="6" s="1"/>
  <c r="M84" i="6"/>
  <c r="U84" i="6" s="1"/>
  <c r="M67" i="6"/>
  <c r="U67" i="6" s="1"/>
  <c r="M60" i="6"/>
  <c r="U60" i="6" s="1"/>
  <c r="M17" i="6"/>
  <c r="U17" i="6" s="1"/>
  <c r="M31" i="6"/>
  <c r="U31" i="6" s="1"/>
  <c r="M54" i="6"/>
  <c r="U54" i="6" s="1"/>
  <c r="M71" i="6"/>
  <c r="S71" i="6" s="1"/>
  <c r="M70" i="6"/>
  <c r="U70" i="6" s="1"/>
  <c r="M83" i="6"/>
  <c r="S83" i="6" s="1"/>
  <c r="M74" i="6"/>
  <c r="U74" i="6" s="1"/>
  <c r="M44" i="6"/>
  <c r="S44" i="6" s="1"/>
  <c r="M80" i="6"/>
  <c r="U80" i="6" s="1"/>
  <c r="M79" i="6"/>
  <c r="S79" i="6" s="1"/>
  <c r="M82" i="6"/>
  <c r="U82" i="6" s="1"/>
  <c r="M73" i="6"/>
  <c r="S73" i="6" s="1"/>
  <c r="M46" i="6"/>
  <c r="U46" i="6" s="1"/>
  <c r="M39" i="6"/>
  <c r="S39" i="6" s="1"/>
  <c r="M14" i="6"/>
  <c r="U14" i="6" s="1"/>
  <c r="M8" i="6"/>
  <c r="S8" i="6" s="1"/>
  <c r="M13" i="6"/>
  <c r="U13" i="6" s="1"/>
  <c r="S15" i="6" l="1"/>
  <c r="U15" i="6"/>
  <c r="U73" i="6"/>
  <c r="U83" i="6"/>
  <c r="U8" i="6"/>
  <c r="U52" i="6"/>
  <c r="U79" i="6"/>
  <c r="U71" i="6"/>
  <c r="U58" i="6"/>
  <c r="S52" i="6"/>
  <c r="U39" i="6"/>
  <c r="U44" i="6"/>
  <c r="U21" i="6"/>
  <c r="U37" i="6"/>
  <c r="Q58" i="6"/>
  <c r="Q9" i="6"/>
  <c r="S9" i="6"/>
  <c r="Q37" i="6"/>
  <c r="Q21" i="6"/>
  <c r="S68" i="6"/>
  <c r="Q68" i="6"/>
  <c r="Q65" i="6"/>
  <c r="Q36" i="6"/>
  <c r="Q88" i="6"/>
  <c r="S36" i="6"/>
  <c r="S78" i="6"/>
  <c r="S65" i="6"/>
  <c r="S88" i="6"/>
  <c r="Q63" i="6"/>
  <c r="Q91" i="6"/>
  <c r="Q78" i="6"/>
  <c r="S63" i="6"/>
  <c r="S91" i="6"/>
  <c r="Q84" i="6"/>
  <c r="S85" i="6"/>
  <c r="Q31" i="6"/>
  <c r="Q60" i="6"/>
  <c r="S31" i="6"/>
  <c r="S60" i="6"/>
  <c r="S84" i="6"/>
  <c r="Q17" i="6"/>
  <c r="Q67" i="6"/>
  <c r="Q85" i="6"/>
  <c r="S17" i="6"/>
  <c r="S67" i="6"/>
  <c r="Q8" i="6"/>
  <c r="Q39" i="6"/>
  <c r="Q73" i="6"/>
  <c r="Q79" i="6"/>
  <c r="Q44" i="6"/>
  <c r="Q83" i="6"/>
  <c r="Q71" i="6"/>
  <c r="Q13" i="6"/>
  <c r="Q14" i="6"/>
  <c r="Q46" i="6"/>
  <c r="Q82" i="6"/>
  <c r="Q80" i="6"/>
  <c r="Q74" i="6"/>
  <c r="Q70" i="6"/>
  <c r="Q54" i="6"/>
  <c r="S13" i="6"/>
  <c r="S14" i="6"/>
  <c r="S46" i="6"/>
  <c r="S82" i="6"/>
  <c r="S80" i="6"/>
  <c r="S74" i="6"/>
  <c r="S70" i="6"/>
  <c r="S54" i="6"/>
  <c r="M69" i="6" l="1"/>
  <c r="U69" i="6" s="1"/>
  <c r="M48" i="6"/>
  <c r="U48" i="6" s="1"/>
  <c r="M40" i="6"/>
  <c r="U40" i="6" s="1"/>
  <c r="M35" i="6"/>
  <c r="U35" i="6" s="1"/>
  <c r="M34" i="6"/>
  <c r="U34" i="6" s="1"/>
  <c r="M30" i="6"/>
  <c r="U30" i="6" s="1"/>
  <c r="M24" i="6"/>
  <c r="U24" i="6" s="1"/>
  <c r="M22" i="6"/>
  <c r="U22" i="6" s="1"/>
  <c r="M19" i="6"/>
  <c r="U19" i="6" s="1"/>
  <c r="M12" i="6"/>
  <c r="U12" i="6" s="1"/>
  <c r="M6" i="6"/>
  <c r="U6" i="6" s="1"/>
  <c r="M5" i="6"/>
  <c r="U5" i="6" s="1"/>
  <c r="M3" i="6"/>
  <c r="U3" i="6" s="1"/>
  <c r="S48" i="6" l="1"/>
  <c r="Q5" i="6"/>
  <c r="S69" i="6"/>
  <c r="Q12" i="6"/>
  <c r="Q22" i="6"/>
  <c r="Q30" i="6"/>
  <c r="Q35" i="6"/>
  <c r="Q48" i="6"/>
  <c r="S5" i="6"/>
  <c r="S12" i="6"/>
  <c r="S22" i="6"/>
  <c r="S30" i="6"/>
  <c r="S35" i="6"/>
  <c r="Q3" i="6"/>
  <c r="Q6" i="6"/>
  <c r="Q19" i="6"/>
  <c r="Q24" i="6"/>
  <c r="Q34" i="6"/>
  <c r="Q40" i="6"/>
  <c r="Q69" i="6"/>
  <c r="S3" i="6"/>
  <c r="S6" i="6"/>
  <c r="S19" i="6"/>
  <c r="S24" i="6"/>
  <c r="S34" i="6"/>
  <c r="S40" i="6"/>
  <c r="M51" i="4" l="1"/>
  <c r="U51" i="4" s="1"/>
  <c r="M50" i="4"/>
  <c r="Q50" i="4" s="1"/>
  <c r="M49" i="4"/>
  <c r="U49" i="4" s="1"/>
  <c r="M48" i="4"/>
  <c r="U48" i="4" s="1"/>
  <c r="M47" i="4"/>
  <c r="U47" i="4" s="1"/>
  <c r="M46" i="4"/>
  <c r="U46" i="4" s="1"/>
  <c r="M45" i="4"/>
  <c r="U45" i="4" s="1"/>
  <c r="M44" i="4"/>
  <c r="U44" i="4" s="1"/>
  <c r="M43" i="4"/>
  <c r="U43" i="4" s="1"/>
  <c r="M42" i="4"/>
  <c r="U42" i="4" s="1"/>
  <c r="M41" i="4"/>
  <c r="U41" i="4" s="1"/>
  <c r="M40" i="4"/>
  <c r="U40" i="4" s="1"/>
  <c r="M39" i="4"/>
  <c r="U39" i="4" s="1"/>
  <c r="M38" i="4"/>
  <c r="S38" i="4" s="1"/>
  <c r="M37" i="4"/>
  <c r="U37" i="4" s="1"/>
  <c r="M36" i="4"/>
  <c r="U36" i="4" s="1"/>
  <c r="M35" i="4"/>
  <c r="U35" i="4" s="1"/>
  <c r="M34" i="4"/>
  <c r="U34" i="4" s="1"/>
  <c r="M33" i="4"/>
  <c r="U33" i="4" s="1"/>
  <c r="M32" i="4"/>
  <c r="S32" i="4" s="1"/>
  <c r="M31" i="4"/>
  <c r="U31" i="4" s="1"/>
  <c r="M30" i="4"/>
  <c r="U30" i="4" s="1"/>
  <c r="M29" i="4"/>
  <c r="U29" i="4" s="1"/>
  <c r="M27" i="4"/>
  <c r="S27" i="4" s="1"/>
  <c r="M26" i="4"/>
  <c r="U26" i="4" s="1"/>
  <c r="M25" i="4"/>
  <c r="U25" i="4" s="1"/>
  <c r="M24" i="4"/>
  <c r="U24" i="4" s="1"/>
  <c r="M23" i="4"/>
  <c r="S23" i="4" s="1"/>
  <c r="M22" i="4"/>
  <c r="U22" i="4" s="1"/>
  <c r="M21" i="4"/>
  <c r="U21" i="4" s="1"/>
  <c r="M20" i="4"/>
  <c r="U20" i="4" s="1"/>
  <c r="M19" i="4"/>
  <c r="S19" i="4" s="1"/>
  <c r="M18" i="4"/>
  <c r="U18" i="4" s="1"/>
  <c r="M17" i="4"/>
  <c r="U17" i="4" s="1"/>
  <c r="M16" i="4"/>
  <c r="U16" i="4" s="1"/>
  <c r="M15" i="4"/>
  <c r="U15" i="4" s="1"/>
  <c r="M14" i="4"/>
  <c r="U14" i="4" s="1"/>
  <c r="M13" i="4"/>
  <c r="S13" i="4" s="1"/>
  <c r="V12" i="4"/>
  <c r="P12" i="4"/>
  <c r="M12" i="4"/>
  <c r="S12" i="4" s="1"/>
  <c r="J12" i="4"/>
  <c r="U11" i="4"/>
  <c r="M11" i="4"/>
  <c r="S11" i="4" s="1"/>
  <c r="M10" i="4"/>
  <c r="U10" i="4" s="1"/>
  <c r="U9" i="4"/>
  <c r="M9" i="4"/>
  <c r="S9" i="4" s="1"/>
  <c r="M8" i="4"/>
  <c r="U8" i="4" s="1"/>
  <c r="U7" i="4"/>
  <c r="M7" i="4"/>
  <c r="S7" i="4" s="1"/>
  <c r="V6" i="4"/>
  <c r="U6" i="4"/>
  <c r="S6" i="4"/>
  <c r="Q6" i="4"/>
  <c r="P6" i="4"/>
  <c r="M6" i="4"/>
  <c r="J6" i="4"/>
  <c r="M5" i="4"/>
  <c r="Q5" i="4" s="1"/>
  <c r="V4" i="4"/>
  <c r="U4" i="4"/>
  <c r="P4" i="4"/>
  <c r="M4" i="4"/>
  <c r="S4" i="4" s="1"/>
  <c r="J4" i="4"/>
  <c r="U3" i="4"/>
  <c r="S3" i="4"/>
  <c r="Q3" i="4"/>
  <c r="M3" i="4"/>
  <c r="Q13" i="4" l="1"/>
  <c r="Q23" i="4"/>
  <c r="Q46" i="4"/>
  <c r="Q15" i="4"/>
  <c r="Q21" i="4"/>
  <c r="Q27" i="4"/>
  <c r="Q32" i="4"/>
  <c r="Q38" i="4"/>
  <c r="Q48" i="4"/>
  <c r="Q10" i="4"/>
  <c r="S15" i="4"/>
  <c r="S21" i="4"/>
  <c r="S25" i="4"/>
  <c r="S30" i="4"/>
  <c r="S34" i="4"/>
  <c r="S36" i="4"/>
  <c r="S40" i="4"/>
  <c r="S42" i="4"/>
  <c r="S44" i="4"/>
  <c r="S46" i="4"/>
  <c r="S50" i="4"/>
  <c r="S8" i="4"/>
  <c r="S10" i="4"/>
  <c r="U13" i="4"/>
  <c r="U19" i="4"/>
  <c r="U23" i="4"/>
  <c r="U27" i="4"/>
  <c r="U32" i="4"/>
  <c r="U38" i="4"/>
  <c r="U50" i="4"/>
  <c r="S5" i="4"/>
  <c r="U5" i="4"/>
  <c r="Q14" i="4"/>
  <c r="Q26" i="4"/>
  <c r="Q7" i="4"/>
  <c r="Q9" i="4"/>
  <c r="Q11" i="4"/>
  <c r="U12" i="4"/>
  <c r="S14" i="4"/>
  <c r="S16" i="4"/>
  <c r="S18" i="4"/>
  <c r="S20" i="4"/>
  <c r="S22" i="4"/>
  <c r="S24" i="4"/>
  <c r="S26" i="4"/>
  <c r="S29" i="4"/>
  <c r="S31" i="4"/>
  <c r="S33" i="4"/>
  <c r="S35" i="4"/>
  <c r="S37" i="4"/>
  <c r="S39" i="4"/>
  <c r="S41" i="4"/>
  <c r="S43" i="4"/>
  <c r="S45" i="4"/>
  <c r="S47" i="4"/>
  <c r="S49" i="4"/>
  <c r="S51" i="4"/>
  <c r="Q17" i="4"/>
  <c r="Q19" i="4"/>
  <c r="Q25" i="4"/>
  <c r="Q30" i="4"/>
  <c r="Q34" i="4"/>
  <c r="Q36" i="4"/>
  <c r="Q40" i="4"/>
  <c r="Q42" i="4"/>
  <c r="Q44" i="4"/>
  <c r="Q8" i="4"/>
  <c r="S17" i="4"/>
  <c r="S48" i="4"/>
  <c r="Q12" i="4"/>
  <c r="Q16" i="4"/>
  <c r="Q18" i="4"/>
  <c r="Q20" i="4"/>
  <c r="Q22" i="4"/>
  <c r="Q24" i="4"/>
  <c r="Q29" i="4"/>
  <c r="Q31" i="4"/>
  <c r="Q33" i="4"/>
  <c r="Q35" i="4"/>
  <c r="Q37" i="4"/>
  <c r="Q39" i="4"/>
  <c r="Q41" i="4"/>
  <c r="Q43" i="4"/>
  <c r="Q45" i="4"/>
  <c r="Q47" i="4"/>
  <c r="Q49" i="4"/>
  <c r="Q51" i="4"/>
  <c r="Q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0AD78016-165B-CB48-8807-56D59B2E41DC}">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64FD33EB-A29F-C042-A354-80AED3091217}">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FDCCB945-79C0-B843-B286-F10D16BFA56F}">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4B8E5FFA-A9A3-964B-8BE4-DD7F9188ACC2}">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D0CCF2F4-4A71-9744-8977-BC251CFC726E}">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3BEAFAC7-EF67-214D-A506-AEBCCAE0870E}">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607D0C66-7CBF-244F-B99B-1D9228C46A64}">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4669514F-AF7C-3448-BA29-AF358FCF4C9D}">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5EE345D4-8315-764A-BB8A-898D07B19933}">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A8770E19-0B17-2A4E-A0F2-45DD08FA89CA}">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A66219FF-0DCB-5044-A3C0-EF11B472C4DD}">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0FD3A78F-6D7A-BB41-ADA8-B8A930B24F88}">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27510508-D41F-4F4F-BF9F-09A60FA0917F}">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A412B934-1A8D-5346-8E0D-13E6F0C73222}">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3D9C4852-EBDC-304E-934C-972721A5A4A7}">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1103389C-1D53-B94B-A426-3AD106336F3E}">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DCC6D554-5992-B44B-95E2-9AEBF3360D46}">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9F272965-29F5-1948-8DF1-37D80502B752}">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2B7AA852-0ECB-E84F-9797-7253431CCAF6}">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8B28549E-5A4F-DD4B-A59C-F97A924DC1EC}">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9F3347E6-F9EF-5C44-AF63-9293D771C744}">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1C4912DF-43E1-A448-9D90-53E6415B9FCA}">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8EC9B088-1EC7-784A-BF18-5E52672B182C}">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EE395B5E-EB07-7946-8FCD-3E24CFCDFFF5}">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C2DEC28C-45A6-3442-BDC9-515DFC0684A7}">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3B1DE355-9360-D14D-8B39-A30B0FF2D528}">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EEBA454B-9A17-A944-BA62-BB88296F9626}">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67443436-C3B5-1246-9C1E-3A50A2AAB1AF}">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6C696C18-60A8-1440-AF4B-02E8EC81E4F6}">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6BFF7A2D-709D-C74A-9754-2D30BF7FE215}">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06EE845F-F38E-F94B-8999-45D99AF65DD1}">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702819C4-0A61-7941-97CA-BA8833BA36FB}">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A5353A43-949B-904D-8869-5156796F6CA9}">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89722909-D4A0-EC40-B1CA-848706E8AD90}">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A55B4FB5-0BED-0C4A-BAED-DDB0FEB637C1}">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B721851B-8A4B-6145-93DD-564A0823D54A}">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2E5FB5D8-E766-014F-BB63-F1B24C6165D2}">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6DC5B685-4FDE-D04B-893E-3E3D12CBCF6E}">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347256DF-34D5-D740-941B-092189182DB6}">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E9B2FC9E-45EF-F749-B5E1-65A9B1921A2F}">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4374166E-EC77-5D4D-BECC-8C1BB862E080}">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C0AD9A29-83C0-F140-A3DD-BC38C0A037D6}">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825D7914-B141-3C4C-BAEC-D5EA673C2484}">
      <text>
        <r>
          <rPr>
            <sz val="11"/>
            <color indexed="8"/>
            <rFont val="Helvetica Neue"/>
            <family val="2"/>
          </rPr>
          <t xml:space="preserve">Microsoft Office User:
vypĺňa sa len ak je tento údaj k dispozícii </t>
        </r>
      </text>
    </comment>
    <comment ref="T2" authorId="0" shapeId="0" xr:uid="{7271F7E1-5082-9642-8B38-038C5819D36F}">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280D2632-F4D9-A440-A81A-B09B4E1D6A0B}">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A1D8A71A-ADFA-274A-BC02-18A49E0EC4A5}">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7CB1DEE6-B044-E140-B3F1-22EC1A5E6BF3}">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49465040-075B-2946-9AAB-A0368B380C34}">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AC3BD378-BAB3-8A4A-A09F-3D0059C34984}">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D98C8A84-D3D8-4442-B55A-66ABCC8E65D6}">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F1D677D9-9EBC-1146-BB6E-1F9E77DF4C4D}">
      <text>
        <r>
          <rPr>
            <sz val="11"/>
            <color indexed="8"/>
            <rFont val="Helvetica Neue"/>
            <family val="2"/>
          </rPr>
          <t xml:space="preserve">Microsoft Office User:
vypĺňa sa len ak je tento údaj k dispozícii </t>
        </r>
      </text>
    </comment>
    <comment ref="T2" authorId="0" shapeId="0" xr:uid="{43609F45-42CE-9946-8EE4-AA339D06190D}">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0CC14033-62D3-6D46-83D3-8C5FD20BA9DA}">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9B924FBE-B232-C443-A942-2788850770F5}">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D1F5BB77-E78C-0448-9489-A96791958954}">
      <text>
        <r>
          <rPr>
            <sz val="11"/>
            <color indexed="8"/>
            <rFont val="Helvetica Neue"/>
            <family val="2"/>
          </rPr>
          <t xml:space="preserve">Microsoft Office User:
vypĺňa sa len ak je tento údaj k dispozícii </t>
        </r>
      </text>
    </comment>
    <comment ref="T2" authorId="0" shapeId="0" xr:uid="{01C3C05C-727D-B04E-BC88-DA7F711AA281}">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00000000-0006-0000-0100-000001000000}">
      <text>
        <r>
          <rPr>
            <sz val="11"/>
            <color indexed="8"/>
            <rFont val="Helvetica Neue"/>
            <family val="2"/>
          </rPr>
          <t>Microsoft Office User:
ak sa v zozname nič nenachádza kategória nemá subkategórie</t>
        </r>
      </text>
    </comment>
    <comment ref="J2" authorId="0" shapeId="0" xr:uid="{00000000-0006-0000-0100-000002000000}">
      <text>
        <r>
          <rPr>
            <sz val="11"/>
            <color indexed="8"/>
            <rFont val="Helvetica Neue"/>
            <family val="2"/>
          </rPr>
          <t>Microsoft Office User:
IAB dodá nástroj ktorým je možné vypočítať priemernú dĺžku seriálu, epizódy za daný mesiac</t>
        </r>
      </text>
    </comment>
    <comment ref="P2" authorId="0" shapeId="0" xr:uid="{00000000-0006-0000-0100-000003000000}">
      <text>
        <r>
          <rPr>
            <sz val="11"/>
            <color indexed="8"/>
            <rFont val="Helvetica Neue"/>
            <family val="2"/>
          </rPr>
          <t xml:space="preserve">Microsoft Office User:
vypĺňa sa len ak je tento údaj k dispozícii </t>
        </r>
      </text>
    </comment>
    <comment ref="T2" authorId="0" shapeId="0" xr:uid="{00000000-0006-0000-0100-000004000000}">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00000000-0006-0000-0200-000001000000}">
      <text>
        <r>
          <rPr>
            <sz val="11"/>
            <color indexed="8"/>
            <rFont val="Helvetica Neue"/>
            <family val="2"/>
          </rPr>
          <t>Microsoft Office User:
ak sa v zozname nič nenachádza kategória nemá subkategórie</t>
        </r>
      </text>
    </comment>
    <comment ref="J2" authorId="0" shapeId="0" xr:uid="{00000000-0006-0000-0200-000002000000}">
      <text>
        <r>
          <rPr>
            <sz val="11"/>
            <color indexed="8"/>
            <rFont val="Helvetica Neue"/>
            <family val="2"/>
          </rPr>
          <t>Microsoft Office User:
IAB dodá nástroj ktorým je možné vypočítať priemernú dĺžku seriálu, epizódy za daný mesiac</t>
        </r>
      </text>
    </comment>
    <comment ref="P2" authorId="0" shapeId="0" xr:uid="{00000000-0006-0000-0200-000003000000}">
      <text>
        <r>
          <rPr>
            <sz val="11"/>
            <color indexed="8"/>
            <rFont val="Helvetica Neue"/>
            <family val="2"/>
          </rPr>
          <t xml:space="preserve">Microsoft Office User:
vypĺňa sa len ak je tento údaj k dispozícii </t>
        </r>
      </text>
    </comment>
    <comment ref="T2" authorId="0" shapeId="0" xr:uid="{00000000-0006-0000-0200-000004000000}">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00000000-0006-0000-0300-000001000000}">
      <text>
        <r>
          <rPr>
            <sz val="11"/>
            <color indexed="8"/>
            <rFont val="Helvetica Neue"/>
            <family val="2"/>
          </rPr>
          <t>Microsoft Office User:
ak sa v zozname nič nenachádza kategória nemá subkategórie</t>
        </r>
      </text>
    </comment>
    <comment ref="J2" authorId="0" shapeId="0" xr:uid="{00000000-0006-0000-0300-000002000000}">
      <text>
        <r>
          <rPr>
            <sz val="11"/>
            <color indexed="8"/>
            <rFont val="Helvetica Neue"/>
            <family val="2"/>
          </rPr>
          <t>Microsoft Office User:
IAB dodá nástroj ktorým je možné vypočítať priemernú dĺžku seriálu, epizódy za daný mesiac</t>
        </r>
      </text>
    </comment>
    <comment ref="P2" authorId="0" shapeId="0" xr:uid="{00000000-0006-0000-0300-000003000000}">
      <text>
        <r>
          <rPr>
            <sz val="11"/>
            <color indexed="8"/>
            <rFont val="Helvetica Neue"/>
            <family val="2"/>
          </rPr>
          <t xml:space="preserve">Microsoft Office User:
vypĺňa sa len ak je tento údaj k dispozícii </t>
        </r>
      </text>
    </comment>
    <comment ref="T2" authorId="0" shapeId="0" xr:uid="{00000000-0006-0000-0300-000004000000}">
      <text>
        <r>
          <rPr>
            <sz val="11"/>
            <color indexed="8"/>
            <rFont val="Helvetica Neue"/>
            <family val="2"/>
          </rPr>
          <t xml:space="preserve">Microsoft Office User:
Údaje o podcastoch z Youtube je možné deklarovať len v prípade, že je playlist označený ako podcast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D35DF716-7CE8-2841-8460-2817333EE901}">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D9362713-606E-1044-8C19-E8F7BA1A3A33}">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3AF5AD5C-F315-3747-9BA7-C9039B73A3CE}">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4F371174-D3CA-9F46-96C7-882AE74F5499}">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99D769FE-3C85-2142-BEA7-399ACD2AF714}">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6D445A96-A277-E34B-9B29-EBDE8B0EEAE3}">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98EF958B-0059-DD4B-B2CB-439C120D830B}">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6A30F238-AA6E-FE4C-B223-C04DE7AE5756}">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A2CE595F-3884-C841-89CD-9ABDD9B9F04E}">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5CDDD7BC-521F-524E-B110-EEC57A3828BE}">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E6BE7965-AA7D-0149-8CC6-54B69CF00C56}">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F22C98F6-CAB0-8549-ABBB-CE15D154ECF0}">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05459B82-9D8E-3244-AC00-E6C4371CBAE6}">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B4B10F4E-A0CD-5D4D-B0D6-4242AD36FB1F}">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84ADF2BC-0306-7A4E-A723-905402BD9DCF}">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CC46FB32-F142-DD44-AA3A-D55BA7090F57}">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4D3BFD55-1534-1643-8DDD-02B4B1185359}">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4806CEF3-3E0D-424B-AAC2-7547C993EC82}">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D10F419E-A9EE-A249-A485-24653459012D}">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BC505F8F-2C44-834D-A2AB-0E3A4C96812E}">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93D9D0E7-E5C9-F743-B843-4D02ECAC4CB0}">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A7FAE99A-BBE8-4444-B1E4-4D0BB1B3DBC8}">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5256A6F4-7E4C-BE46-8B02-2DC7137975F5}">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411902D9-048D-3C48-8268-2AFEC7702D48}">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 authorId="0" shapeId="0" xr:uid="{D440BCFA-E4EA-9B46-BBF7-97FE4EE32839}">
      <text>
        <r>
          <rPr>
            <sz val="11"/>
            <color rgb="FF000000"/>
            <rFont val="Helvetica Neue"/>
            <family val="2"/>
          </rPr>
          <t xml:space="preserve">Microsoft Office User:
</t>
        </r>
        <r>
          <rPr>
            <sz val="11"/>
            <color rgb="FF000000"/>
            <rFont val="Helvetica Neue"/>
            <family val="2"/>
          </rPr>
          <t>ak sa v zozname nič nenachádza kategória nemá subkategórie</t>
        </r>
      </text>
    </comment>
    <comment ref="J2" authorId="0" shapeId="0" xr:uid="{4FEC7E24-893D-D645-91F5-1C063C56D06D}">
      <text>
        <r>
          <rPr>
            <sz val="11"/>
            <color rgb="FF000000"/>
            <rFont val="Helvetica Neue"/>
            <family val="2"/>
          </rPr>
          <t xml:space="preserve">Microsoft Office User:
</t>
        </r>
        <r>
          <rPr>
            <sz val="11"/>
            <color rgb="FF000000"/>
            <rFont val="Helvetica Neue"/>
            <family val="2"/>
          </rPr>
          <t>IAB dodá nástroj ktorým je možné vypočítať priemernú dĺžku seriálu, epizódy za daný mesiac</t>
        </r>
      </text>
    </comment>
    <comment ref="P2" authorId="0" shapeId="0" xr:uid="{96B8B4D6-2C7F-0D4C-A05B-2DF18DEEA203}">
      <text>
        <r>
          <rPr>
            <sz val="11"/>
            <color rgb="FF000000"/>
            <rFont val="Helvetica Neue"/>
            <family val="2"/>
          </rPr>
          <t xml:space="preserve">Microsoft Office User:
</t>
        </r>
        <r>
          <rPr>
            <sz val="11"/>
            <color rgb="FF000000"/>
            <rFont val="Helvetica Neue"/>
            <family val="2"/>
          </rPr>
          <t xml:space="preserve">vypĺňa sa len ak je tento údaj k dispozícii </t>
        </r>
      </text>
    </comment>
    <comment ref="T2" authorId="0" shapeId="0" xr:uid="{2ED5D82A-3A40-E540-8EAF-DBE85277528C}">
      <text>
        <r>
          <rPr>
            <sz val="11"/>
            <color rgb="FF000000"/>
            <rFont val="Helvetica Neue"/>
            <family val="2"/>
          </rPr>
          <t xml:space="preserve">Microsoft Office User:
</t>
        </r>
        <r>
          <rPr>
            <sz val="11"/>
            <color rgb="FF000000"/>
            <rFont val="Helvetica Neue"/>
            <family val="2"/>
          </rPr>
          <t xml:space="preserve">Údaje o podcastoch z Youtube je možné deklarovať len v prípade, že je playlist označený ako podcast </t>
        </r>
      </text>
    </comment>
  </commentList>
</comments>
</file>

<file path=xl/sharedStrings.xml><?xml version="1.0" encoding="utf-8"?>
<sst xmlns="http://schemas.openxmlformats.org/spreadsheetml/2006/main" count="23992" uniqueCount="922">
  <si>
    <t>Základné informácie</t>
  </si>
  <si>
    <t>Údaje z podcastového hostingu</t>
  </si>
  <si>
    <t>Vlastný alebo iný hosting</t>
  </si>
  <si>
    <t>YouTube</t>
  </si>
  <si>
    <t>Poradie podľa celkového počtu prehratí</t>
  </si>
  <si>
    <t>Názov vydavateľa</t>
  </si>
  <si>
    <t>Médium</t>
  </si>
  <si>
    <t>Názov podcastu</t>
  </si>
  <si>
    <t>Jazyk</t>
  </si>
  <si>
    <t>Hlavná kategória z feedu, drop-down menu</t>
  </si>
  <si>
    <t>Subkategória, drop down menu</t>
  </si>
  <si>
    <t>Stručný popis podcastu (maximálne 120 znakov)</t>
  </si>
  <si>
    <t>Typ podcastu (seriál/epizódy)</t>
  </si>
  <si>
    <t>Priemerná dĺžka častí seriálu/epizódy</t>
  </si>
  <si>
    <t>Počet častí seriálu za daný mesiac / Počet vydaných epizód v daný mesiac</t>
  </si>
  <si>
    <t>Spôsob monetizácie - drop down menu (priamy/programaticky/oboje)</t>
  </si>
  <si>
    <t>Prehratia spolu (audio + video + vlastný hosting) - vzorec</t>
  </si>
  <si>
    <t>Názov hostingovej platformy</t>
  </si>
  <si>
    <t>Počet prehratí za daný mesiac (údaj z hostingu podcastu)</t>
  </si>
  <si>
    <t>Unikátni používatelia (údaj z hostingu podcastu)</t>
  </si>
  <si>
    <t>Podiel počtu podcastových prehratí (iba audio) na celkovom prehratí - vzorec</t>
  </si>
  <si>
    <t>Počet prehratí za daný mesiac (údaj z vlastného hostingu nad rámec prehratí z podcastového)</t>
  </si>
  <si>
    <t>Podiel počtu prehratí z vlastnho hostingu (iba audio) na celkovom prehratí - vzorec</t>
  </si>
  <si>
    <t>Počet prehratí na YouTube</t>
  </si>
  <si>
    <t>Podiel počtu prehratí na YouTube - vzorec</t>
  </si>
  <si>
    <t xml:space="preserve">Unikátni užívatelia </t>
  </si>
  <si>
    <t>Petit Press</t>
  </si>
  <si>
    <t>Denník SME</t>
  </si>
  <si>
    <t>Dobré ráno</t>
  </si>
  <si>
    <t>SK</t>
  </si>
  <si>
    <t>Správy</t>
  </si>
  <si>
    <t>Denné správy</t>
  </si>
  <si>
    <t>Denný spravodajský podcast, politicko-spoločenské rozhovory v štúdiu.</t>
  </si>
  <si>
    <t>epizódy</t>
  </si>
  <si>
    <t>Priamy predaj</t>
  </si>
  <si>
    <t>Spotify for Podcasters</t>
  </si>
  <si>
    <t>-</t>
  </si>
  <si>
    <t>ZAPO</t>
  </si>
  <si>
    <t>Vražedné psyché</t>
  </si>
  <si>
    <t>Skutočné krimi príbehy</t>
  </si>
  <si>
    <t>Príbehy sériových vrahov a pokus o nahliadnutie do ich mysle. V každej epizóde tejto true crime série si priblížime konkrétny prípad z histórie nielen slovenskej kriminalistiky. Konanie vraha analyzujeme s dlhoročným súdnym znalcom z oblasti psychiatrie, MUDr. Svetozárom Drobom.</t>
  </si>
  <si>
    <t>priamy predaj</t>
  </si>
  <si>
    <t>Omny Studio</t>
  </si>
  <si>
    <t>Ringier Slovakia</t>
  </si>
  <si>
    <t>aktuality.sk</t>
  </si>
  <si>
    <t>Na rovinu</t>
  </si>
  <si>
    <t>Politicko-diskusná relácia</t>
  </si>
  <si>
    <t>Captivate</t>
  </si>
  <si>
    <t>BAUER MEDIA Slovakia</t>
  </si>
  <si>
    <t>Rádio Expres</t>
  </si>
  <si>
    <t>Kriminálne spisy</t>
  </si>
  <si>
    <t xml:space="preserve">Skutočné kriminálne príbehy spracované do beletrizovanej podoby, ktoré vychádzajú z verejne dostupných informácií, oficiálnych zdrojov a vznikajú na základe právoplatných rozsudkov súdov. </t>
  </si>
  <si>
    <t>seriál</t>
  </si>
  <si>
    <t>oboje</t>
  </si>
  <si>
    <t>Podcast studio</t>
  </si>
  <si>
    <t>N Press</t>
  </si>
  <si>
    <t xml:space="preserve">Denník N </t>
  </si>
  <si>
    <t>Newsfilter</t>
  </si>
  <si>
    <t>Komentovaný spravodajský súhrn politického a spoločenského diana</t>
  </si>
  <si>
    <t>Podbean</t>
  </si>
  <si>
    <t>Nahlas</t>
  </si>
  <si>
    <t>denný spravodajský podcast, poskytuje prehľad o dennom dianí v SR</t>
  </si>
  <si>
    <t>epizody</t>
  </si>
  <si>
    <t>Piatoček</t>
  </si>
  <si>
    <t>Komédia</t>
  </si>
  <si>
    <t>Satirický podcast, ktorý sa aj na vážne informácie pozerá cez ružové okuliare a nič neberie úplne vážne.</t>
  </si>
  <si>
    <t>RADIO GROUP a.s.</t>
  </si>
  <si>
    <t>Fun rádio</t>
  </si>
  <si>
    <t>Adela a Sajfa</t>
  </si>
  <si>
    <t>Legendy slovenského éteru majú svoju talkshow. Talkshow obsahuje veľa smiechu, ale nevyhýba sa ani vážnejším témam. Adela a Sajfa jednoducho vedia.</t>
  </si>
  <si>
    <t>Sepia</t>
  </si>
  <si>
    <t>Rozhovory ZKH</t>
  </si>
  <si>
    <t>Diskusná relácia Zuzany Kovačič Hanzelovej na aktuálne politické aj spoločenské témy.</t>
  </si>
  <si>
    <t>Denník E</t>
  </si>
  <si>
    <t xml:space="preserve">Súhrn najdôležitejších udalostí z oblasti ekonomiky, ktoré pripravuje redakcia Denníka E, doplnený o rozhovory s odborníkmi a Zeleným newsfiltrom s informáciami o dôležitých správach v oblasti klimatickej zmeny, ochrany životného prostredia a prírody. </t>
  </si>
  <si>
    <t>V redakcii</t>
  </si>
  <si>
    <t xml:space="preserve">Rozhovory o politických a spoločenských témach, ktoré vedú každý pracovný deň redaktori Denníka N – Monika Tódová, Dušan Mikušovis, Veronika Folentová a ďalší. Vychádza každý pracovný okrem nedele. V sobotu vychádza špecializované vydania, kde udalosti týžďna s Monikou Tódovou preberajú vybraní členovania redakcia Denníka N
</t>
  </si>
  <si>
    <t>Ranný brífing a iné</t>
  </si>
  <si>
    <t>Prehľad správ dňa načítaný syntetickým hlasom. Audio verzie viacerých newslettrov SME vrátane Rannho brífingu.</t>
  </si>
  <si>
    <t>Nezhasínaj!</t>
  </si>
  <si>
    <t>Beletria</t>
  </si>
  <si>
    <t>Dráma</t>
  </si>
  <si>
    <t>Séria hororových príbehov inšpirované legendami, pri ktorých neplatia zákony pŕirorody, ani ľudská logika.</t>
  </si>
  <si>
    <t>Europa 2</t>
  </si>
  <si>
    <t>Bekimovo Horúce kreslo</t>
  </si>
  <si>
    <t>Humorné rozhovory</t>
  </si>
  <si>
    <t>Každý piatok od 13-tej bude niekomu pekelne horúco. Jeden hosť a 10 otázok pod kožu, pri ktorých sa zaručene zapotí nejeden frajer. To je show na Europe 2 - Bekimovo horúce kreslo! Daj si pozor, aby ti pri počúvaní nezabehlo. Ak nemáš ešte 18 rokov, podcast nie je pre teba celkom vhodný</t>
  </si>
  <si>
    <t>Podcast Studio</t>
  </si>
  <si>
    <t>Mozgová Atletika</t>
  </si>
  <si>
    <t>Vzdelávanie</t>
  </si>
  <si>
    <t>Zlepšovanie samého seba</t>
  </si>
  <si>
    <t>Geniálne rečičky z oblasti osobnostného rozvoja, vedy a myšlienky z dobrých kníh podané jednoduchou a rádoby vtipnou formou.</t>
  </si>
  <si>
    <t>Jauuu: PS To Bolelo</t>
  </si>
  <si>
    <t>O vzťahoch, paralelných vzťahoch, krízach vo vzťahoch, rozchodoch a fraktúrach srdca. Láska, muži, sex, nevera, žiarlivosť, milenky, bývalky… Inžinierky srdca sa dvakrát v mesiaci stretnú na kávičke, aby s poslucháčkami rozobrali novú tému a nové príbehy.</t>
  </si>
  <si>
    <t>Ľudskosť</t>
  </si>
  <si>
    <t>Spoločnosť a kultúra</t>
  </si>
  <si>
    <t>Reportérka Barbora Mareková sa s hosťami a hosťkami rozpráva o zraniteľnosti, empatii a mentálnom zdraví.</t>
  </si>
  <si>
    <t>Bardy &amp; Káčer</t>
  </si>
  <si>
    <t>Politika</t>
  </si>
  <si>
    <t>Peter Bárdy a Rasťo Káčer komentujú dianie na SK</t>
  </si>
  <si>
    <t>nepredáva sa reklama</t>
  </si>
  <si>
    <t>Dejiny</t>
  </si>
  <si>
    <t>História</t>
  </si>
  <si>
    <t>Podcast o príbehoch slovenskej a svetovej histórie, vzniká v spolupráci s magazínom Historická revue.</t>
  </si>
  <si>
    <t>Choď do…</t>
  </si>
  <si>
    <t>Miesta a cestovanie</t>
  </si>
  <si>
    <t>Traja cestovatelia, traja dobroduhovia, traja kamoši. A vždy tri rôzne pohľady na to isté miesto na Zemi. </t>
  </si>
  <si>
    <t>Kuriéris</t>
  </si>
  <si>
    <t>Vitaj vo svete kuriérov. V podcaste, v ktorom konečne pochopíš, prečo kuriér volá zásadne vtedy, keď sa ti to najmenej hodí. Nebudeme si klamať, tie vzťahy nie sú ideálne.</t>
  </si>
  <si>
    <t>Vizita</t>
  </si>
  <si>
    <t>Zdravie a fitnes</t>
  </si>
  <si>
    <t>Denisa Prokopčáková sa so svojimi hostkami a hosťami rozpráva o zdraví aj o chorobách, o tom, čo funguje aj čo nefunguje.</t>
  </si>
  <si>
    <t>Tri neznáme</t>
  </si>
  <si>
    <t>Vzťahy</t>
  </si>
  <si>
    <t>Dve manželky, dve matky s prehýrenou minulosťou. Zážitky, ktoré mali ostať tajomstvom. Príbehy, ktoré sa nehovoria nahlas. </t>
  </si>
  <si>
    <t>Tri prasiatka</t>
  </si>
  <si>
    <t>Vzťahy, sexualita</t>
  </si>
  <si>
    <t xml:space="preserve">V čase, keď už všetky poslušné deti dávno spia, prichádzajú do éteru Tri rozkošné prasiatka. Oliver, Samuel a Láďo. Nová late night show, v ktorej sa budeme baviť bez servítky. O živote, vzťahoch, ženách... a to aj o tej tvojej...! Každú stredu večer sa budeš pri počúvaní červenať. Všetko, na čo sa hanbíš spýtať, všetko, čo potrebuješ vyriešiť. </t>
  </si>
  <si>
    <t>Braňo Závodský naživo</t>
  </si>
  <si>
    <t>Spravodajské komentáre</t>
  </si>
  <si>
    <t>Politické diskusie s hosťami, každý pracovný deň 10 minút po 12tej, naživo v éteri Rádia Expres.</t>
  </si>
  <si>
    <t>Peklo v papuli</t>
  </si>
  <si>
    <t>Voľný čas</t>
  </si>
  <si>
    <t>Robo a Tono sú kuchári, ktorí si do podcastu volajú kuchárov, čašníkov, barmanov a majiteľov reštaurácií.</t>
  </si>
  <si>
    <t>Profil zločinu</t>
  </si>
  <si>
    <t>Podcast Kristíny Kövešovej a je o zákulisí trestnej činnosti, jej vyšetrovania a dokazovania, takže sa môžete tešiť na exkluzívne rozhovory s kriminalistami, patológmi, súdnymi znalcami.</t>
  </si>
  <si>
    <t>Klik</t>
  </si>
  <si>
    <t>Technológie</t>
  </si>
  <si>
    <t>Podcast o udalostiach, ktoré sa udiali vo svete technológií, médií, sociálnych sietí a umelej inteligencie.</t>
  </si>
  <si>
    <t>Mater Amatér</t>
  </si>
  <si>
    <t>Deti a rodina</t>
  </si>
  <si>
    <t>Rodičovstvo</t>
  </si>
  <si>
    <t>Tri matky – amatérky, ktoré sa len snažia prežiť. Ani jedna z nich nevyštudovala Vysokú Materskú, takže spoločnými silami bojujú s nástrahami materstva a s humorom to ide ľahšie.</t>
  </si>
  <si>
    <t>Rádio Melody</t>
  </si>
  <si>
    <t>Nedeľný hosť Viktórie L.</t>
  </si>
  <si>
    <t>Rozhovory</t>
  </si>
  <si>
    <t>Rozhovory Viktórie Lancošovej so známymi osobnosťami domáceho showbiznizu.</t>
  </si>
  <si>
    <t>Vzťahy s.r.o.</t>
  </si>
  <si>
    <t>Show Simony First &amp; Joe Trendyho, ktorí sú komici a humorne reagujú na témy z oblasti vzťahov.</t>
  </si>
  <si>
    <t>Index</t>
  </si>
  <si>
    <t>Obchod</t>
  </si>
  <si>
    <t xml:space="preserve">Týždenný podcast denníka SME o ekonomike a podnikaní na Slovensku a vo svete. </t>
  </si>
  <si>
    <t>Zoom</t>
  </si>
  <si>
    <t>Veda</t>
  </si>
  <si>
    <t>Zoom je týždenný vedecký podcast denníka SME a Rádia_FM. Prináša správy zo sveta vedy, vedeckých osobností a objavov.</t>
  </si>
  <si>
    <t>VAR</t>
  </si>
  <si>
    <t>Šport</t>
  </si>
  <si>
    <t>Futbal</t>
  </si>
  <si>
    <t>V-íkendový A-matérsky R-eport nielen z Premier League. Ťahajú lajny, šepkajú rozhodcom, hovoria na rovinu. Majú zážitky z anglických krčiem a štadiónov. Dvaja chuligáni, Július Turček (CHELSEA) a Matej Mutiš (WEST HAM), s kamošmi hodnotia uplynulý futbalový víkend. Od fanúšikov, pre fanúšikov…</t>
  </si>
  <si>
    <t>Vertigo</t>
  </si>
  <si>
    <t>Film a TV</t>
  </si>
  <si>
    <t>Peter Konečný a Juraj Malíček rozoberajú kino premiéry aj nové tituly na streamovacích službách.</t>
  </si>
  <si>
    <t>Marakua</t>
  </si>
  <si>
    <t>Záľuby</t>
  </si>
  <si>
    <t>V tomto podcaste známi a populárni ľudia hovoria o svojich súkromných vášňach, záľubách, koníčkoch a pasiách, ktorým (mimo kamier a reflektorov) úplne prepadli. Marakua je passion podcast, kde sa bavíme o tom, čo baví našich hostí.</t>
  </si>
  <si>
    <t>Zveromachri</t>
  </si>
  <si>
    <t xml:space="preserve">Dvaja zverolekári a ich pomerne šokujúce zážitky z veterinárnej ambulancie. </t>
  </si>
  <si>
    <t>Poďme spolu lietať</t>
  </si>
  <si>
    <t>Letectvo</t>
  </si>
  <si>
    <t>Zákulisie leteckej dopravy ako nikdy doteraz! Brutálne storky z lietadiel a letísk od pilotov a pilotiek, letušiek a stewardov, mechanikov a iných zamestnancov letiska a leteckých spoločností. Príbehy z kabín a kokpitov.</t>
  </si>
  <si>
    <t>Debilné vtipy</t>
  </si>
  <si>
    <t>Improvizácie</t>
  </si>
  <si>
    <t>Milujeme trápno a zlé, lacné vtipy s prekvapivou a často suchou pointou. Predstavte si svojho otca na rodinnej oslave, ako sype z rukáva tie najhoršie frky a všetci sa zaňho hanbia. Máte to? Tak to je ono! Legendárnu show Silných rečí si teraz môžete vypočuť vďaka Rádiu Expres aj ako podcast.</t>
  </si>
  <si>
    <t xml:space="preserve">programmatic predaj </t>
  </si>
  <si>
    <t>Na dúšok s Petkom</t>
  </si>
  <si>
    <t>Príbehy vinárov, ich degustačné aj výrobné priestory a nebude chýbať ani ochutnávka. V každom diely sa okrem vinára objaví aj zaujímavý hosť, s ktorým naslepo zdegustujeme tri vína od iných slovenských producentov.</t>
  </si>
  <si>
    <t>Nehanební hokejoví bastardi</t>
  </si>
  <si>
    <t>Hokej</t>
  </si>
  <si>
    <t>Nikdy hokej nehrali, ale majú plnú hubu rečí… Podcast bez lásky k blížnemu a komentátorského klišé.</t>
  </si>
  <si>
    <t>Hľadá sa človečina</t>
  </si>
  <si>
    <t>Filip Jánošík Lehotský vám v podcaste Hľadá sa čLOVEčina prináša príbehy aj známych osobností, ktoré sú neraz o osobných prehrách nad životom, o ľudskosti, o návratoch k zdravým medziľudským vzťahom, o stretnutiach so smrťou či o otázkach viery a hodnôt. Stačí byť spolu, otvorene sa rozprávať a počúvať sa – nech je ľudskosť virálna!</t>
  </si>
  <si>
    <t>Buzzworld</t>
  </si>
  <si>
    <t>Marketing</t>
  </si>
  <si>
    <t xml:space="preserve">Gabo a Peťo šéfujú digitálnym marketingovým agentúram a v podcaste rozoberajú populárne buzzwordy zo sveta marketingu. Podcast o minulosti, súčasnosti a budúcnosti digitálneho sveta. </t>
  </si>
  <si>
    <t>Počúvam sa</t>
  </si>
  <si>
    <t>Zdravie a fitness</t>
  </si>
  <si>
    <t>Duševné zdravie</t>
  </si>
  <si>
    <t>Podcast o porozumení druhým, ale hlavne sebe samému. Témy duševného zdravia, vzťahov, závislostí či ako vedieť povedať nie.</t>
  </si>
  <si>
    <t>Closer</t>
  </si>
  <si>
    <t>Rutina</t>
  </si>
  <si>
    <t>Umenie</t>
  </si>
  <si>
    <t>Móda a krása</t>
  </si>
  <si>
    <t>Rutina je týždenný podcast magazínu Closer zo skupiny SME o kráse a biznise</t>
  </si>
  <si>
    <t>zive.sk</t>
  </si>
  <si>
    <t>Technologický podcast SHARE | Živé.sk | HernáZóna.sk</t>
  </si>
  <si>
    <t>Technologické správy</t>
  </si>
  <si>
    <t>Technologický podcast o novinkách zo sveta IT</t>
  </si>
  <si>
    <t>Tour de svet</t>
  </si>
  <si>
    <t>Cestovateľské tipy, triky, heky a vychytávky. Dovolenkári, cestovatelia (ale hlavne full time zamestnané kancelárske krysy) Maťo, Dano, Tonic a Roman v spoločnom podcaste TOUR DE SVET.</t>
  </si>
  <si>
    <t>Skupinová terapia</t>
  </si>
  <si>
    <t>Podcast, v ktorom tri baby spája vášeň pre psychológiu a témy mentálneho zdravia. Ich zážitky dopĺňajú odborné názory psychológov, terapeutov a ľudí, ktorí si prešli vlastnou cestou.</t>
  </si>
  <si>
    <t>REFRESHER SK</t>
  </si>
  <si>
    <t>Podgast by Čoje</t>
  </si>
  <si>
    <t>Jedlo</t>
  </si>
  <si>
    <t>Foodbloger Čoje sa každé 2 týždne rozpráva cca hodinu o jedle so známymi ľudmi nielen z oblasti gastronómie.</t>
  </si>
  <si>
    <t>919 (posledných 7 dní)</t>
  </si>
  <si>
    <t>Digitálni rodičia</t>
  </si>
  <si>
    <t>Tipy, triky a najmä autentické skúsenosti s výchovou detí, ktoré by najradšej ani nepustili mobil z ruky. Povinné počúvanie pre každého rodiča, učiteľa či vychovávateľa v 21. storočí.</t>
  </si>
  <si>
    <t>Ľahkosť bytia</t>
  </si>
  <si>
    <t>Dom a záhrada</t>
  </si>
  <si>
    <t>Kolegyne z realitky, Marika a Miška, riešia byty, domy, garáže, záhrady, kancelárie, parkovacie státia...Zábavné storky a užitočné rady realitných maklérov.</t>
  </si>
  <si>
    <t>Žrúti</t>
  </si>
  <si>
    <t>Podcast plný fajnového jedla. Lebo jedlo… má byť zážitok.</t>
  </si>
  <si>
    <t>Suspeak</t>
  </si>
  <si>
    <t xml:space="preserve">Jeden hokej komentuje, druhý je bývalý hráč. </t>
  </si>
  <si>
    <t>EKG &amp; Milan Lieskovský</t>
  </si>
  <si>
    <t>Hudba</t>
  </si>
  <si>
    <t>a Marek Marušiak majú v popise práce slovenský hokej.“</t>
  </si>
  <si>
    <t>Talkshow so Šarkanom</t>
  </si>
  <si>
    <t>Známi i neznámi ľudia, osobnosti zo všetkých sfér života.</t>
  </si>
  <si>
    <t>FUNúšik</t>
  </si>
  <si>
    <t>Podcast o športe preňho aj preňu. Truhlík, Junior, Marcel, Andrej a ďalší o TOP športových udalostiach týždňa. Vychádza každý piatok ráno.</t>
  </si>
  <si>
    <t>Roadtrip</t>
  </si>
  <si>
    <t>Vypočuj si naše zážitky z ciest na nie práve tradičné miesta. Sme Hacka a Remčo a cestujeme za dobrodružstvom s našimi deckami, s Dankom a Lili.</t>
  </si>
  <si>
    <t>Rádio Vlna</t>
  </si>
  <si>
    <t>Rádio Vlna Podcast</t>
  </si>
  <si>
    <t>To najlepšie z vysielania rádia Vlna.</t>
  </si>
  <si>
    <t>Na kraj sveta</t>
  </si>
  <si>
    <t xml:space="preserve">Podcast o cestovaní, s ktorým ochutnáš atmosféru zahraničných miest. Všetko o miestnej kultúre, jedle, tradíciách ale aj praktické tipy a rady, s ktorými sa vo svete nestratíš ti prináša Karol Navrkal a rádio Melody. </t>
  </si>
  <si>
    <t>Rádio ROCK</t>
  </si>
  <si>
    <t>Rockstage</t>
  </si>
  <si>
    <t>Rozhovory o hudbe</t>
  </si>
  <si>
    <t xml:space="preserve">Rockeri s rockermi, moderátori a muzikanti Sifon a GZA spovedajú najväčšie slovenské a české rockové osobnosti. Rozhovory, ktoré nepozerajú na čas, debaty, v ktorých sa dozvieš všetko o histórii a zákulisí najlepších českých a slovenských rockových hviezd. Zaujímavosti, míľniky ale aj pikošky z nahrávania, koncertov a zákulisia. ROCKSTAGE je pre všetkých fanúšikov s dobrým hudobným vkusom. </t>
  </si>
  <si>
    <t>Triezva mama</t>
  </si>
  <si>
    <t xml:space="preserve">Úvahy mamy  ktorá sa snaží naplniť význam slova materstvo a celkovo ho  vníma trochu inak. Triezvo. A k tomu mužský pohľad - lebo ten býva iný. Často zábavný. </t>
  </si>
  <si>
    <t>Mentalita foundera</t>
  </si>
  <si>
    <t>Manažment</t>
  </si>
  <si>
    <t>Biznisové príbehy zakladateľov a zakladateliek firiem, ktoré sa stali na Slovensku lovebrandom a dnes ich poznajú aj vo svete.</t>
  </si>
  <si>
    <t>Sketch Bros</t>
  </si>
  <si>
    <t>Žiadosť o ruku priamo vo vysielaní, odhalenie nevery, občas vyhrážky kvôli (ne)podareným prankom. Nie všetko je vždy vhodné pre vysielanie, a preto to najlepšie zo Sketch Bros Európy 2 nájdeš aj ako podcast.</t>
  </si>
  <si>
    <t>Víkend s legendou</t>
  </si>
  <si>
    <t>Rozhovory so známymi umelcami, ktorí sa zapísali do hudobnej histórie.</t>
  </si>
  <si>
    <t>Dopodrobna</t>
  </si>
  <si>
    <t>Fakty, rozhovory a analýzy k atuálnym spoločenským témam.</t>
  </si>
  <si>
    <t>Trnavské rádio</t>
  </si>
  <si>
    <t>Podcast Trnavského rádia</t>
  </si>
  <si>
    <t>Týždenné regionálne spravodajstvo z Trnavského kraja a to najlepšie z rozhovorov vo vysielaní.</t>
  </si>
  <si>
    <t>Slováci v zahraničí</t>
  </si>
  <si>
    <t>Uspeli vo svete, doma ich nepoznáme. Oli Džupinková predstavuje príbehy rodákov.</t>
  </si>
  <si>
    <t>A čo potom?</t>
  </si>
  <si>
    <t>S odchodom z tohto sveta sa spája oveľa viac, ako sme si počas života ochotní pripustiť. A tak sa Viktória Havránek rozhodla hľadať odpovede na otázku – A čo potom? Účelom tohto podcastu je priniesť zmierenie s tabuizovanou témou smrti a umierania. A čo potom je podcast, v ktorom aj tiché témy dostanú svoj hlas.</t>
  </si>
  <si>
    <t>How i met my architect</t>
  </si>
  <si>
    <t>Dizajn</t>
  </si>
  <si>
    <t xml:space="preserve">Každá stavba je výsledkom zdĺhavého procesu a spolupráce veľa profesií. Čo teda architekti vlastne robia? Ako sa navrhujú stavby okolo nás? Ako je na tom slovenská architektúra? Prečo architekti nosia čierne oblečenie? Toto a mnoho ďalších tém preberá architekt Peťo Dostál z renomovaného ateliéru Compass s hosťami, ktorí sú súčasťou navrhovania stavieb, prípadne majú k architektúre vzťah. </t>
  </si>
  <si>
    <t>Tiket</t>
  </si>
  <si>
    <t>Branko Cap a hostia z TV prostredia, členovia fanklubov, novinári i celebrity a názory žolíkov v šťavnatej analýze týždňa nad výherným Tiketom. Atraktívna zostava vždy pred víkendom.</t>
  </si>
  <si>
    <t>Spravodajstvo | Rádio Vlna</t>
  </si>
  <si>
    <t>Denné správy z vysielania Rádia Vlna</t>
  </si>
  <si>
    <t>Hemendex na desiatu</t>
  </si>
  <si>
    <t>Tím rannej šou Rádia Expres sa každý deň po vysielaní Hemendexu zatvára do štúdia a rozoberá tému, ktorá sa do živého vysielania nezmestila. Extra obsah, ktorý v rádiu počuť nebudete, nájdete iba v podcaste Hemendex na desiatu.</t>
  </si>
  <si>
    <t>Do Trojky s Majom, Mišou a Adriánou</t>
  </si>
  <si>
    <t>Okrem toho, že milujú víkend, milujú rozprávať o situáciách zo života, ktoré sa im stávajú a je dosť pravdepodobné, že aj vám, poslucháčom Rádia Expres. Ich príbehy sú ako život – niekedy plné trapasov, niekedy neuveriteľné, niekedy vtipné a niekedy aj na zaplakanie.</t>
  </si>
  <si>
    <t>Show Martina Nikodýma</t>
  </si>
  <si>
    <t>Dejiny hudby</t>
  </si>
  <si>
    <t>Sobotné popoludnie s obľúbeným moderátorom a s najväčšími hity 80tych, 90tych a nultých rokov. Každú sobotu od 14:00 do 18:00.</t>
  </si>
  <si>
    <t>Hedkandi</t>
  </si>
  <si>
    <t>Hedkandi je niekoľko násobne vyhlásená za najlepšiu klubovú noc na Ibize. A vďaka Europe 2 si ju môžeš užiť aj na miestach, na ktorých si zapneš tento podcast! Zaži exkluzívnu tanečnú show, každý piatok v čase od 20:00 do 22:00 a vypočuj si exkluzívne sety, ktoré si pre teba pripraví DJ Ray Paeron</t>
  </si>
  <si>
    <t>Znovuzrodené hity</t>
  </si>
  <si>
    <t>Hudobný projekt Znovuzrodené hity tým najväčším slovenským skladbám 80. a 90. rokov dajú novú hudobnú podobu. V podcaste s rovnomenným názvom sa Andrej Kratochvíl pýta tvorcov, kto pri zrode ich piesní stál a aký príbeh sa za ich vznikom ukrýva</t>
  </si>
  <si>
    <t>SWITCH</t>
  </si>
  <si>
    <t>Rádio show s Drozďom a Demexom, zameraná na elektronickú tanečnú hudbu EDM, ktorá štartuje každý piatok o 22:00 a trvá 2 hodiny.</t>
  </si>
  <si>
    <t>Páni v hudbe</t>
  </si>
  <si>
    <t>Komentáre o hudbe</t>
  </si>
  <si>
    <t>V podcaste sa moderátori Roman Flebo Juhás a Juraj Čurný ponárajú do fascinujúceho sveta hudby, kde sa dozviete viac o vašich obľúbených kapelách a interpretoch.</t>
  </si>
  <si>
    <t>Level Lama</t>
  </si>
  <si>
    <t>Sajfa a jeho legendárna show #lvllama už aj ako podcast!</t>
  </si>
  <si>
    <t>Časový tunel | Rádio Vlna</t>
  </si>
  <si>
    <t>Aplikované umenie</t>
  </si>
  <si>
    <t>Úsmevný pohľad do minulosti vám prináša dvojica Miki Michelčík a Rado Kuric</t>
  </si>
  <si>
    <t>Ranná šou s Juniorom a Marcelom</t>
  </si>
  <si>
    <t>To najlepšie od Juniora a Marcela z ranného vysielania.</t>
  </si>
  <si>
    <t>M KREO, s.r.o.</t>
  </si>
  <si>
    <t>cezhory.sk</t>
  </si>
  <si>
    <t>S batohom cez hory</t>
  </si>
  <si>
    <t>Podcast pre všetkých milovníkov Tatier, ktorý učí láske k horám nielen deti.</t>
  </si>
  <si>
    <t>PODĽA MŇA</t>
  </si>
  <si>
    <t>Špeciálny hudobný podcast, ktorý pre vás pripravujú Junior a Andrea.</t>
  </si>
  <si>
    <t>Ráno na Melody</t>
  </si>
  <si>
    <t>Toto je to najlepšie z rannej show Rádia Melody! Moderátorská dvojica Táňa Székely &amp; Lukáš Pinček vám prinesú zaujímavých hostí, dobrú hudbu a veľa pohody</t>
  </si>
  <si>
    <t>Šľak ma ide trafiť</t>
  </si>
  <si>
    <t>Aj Július Satinský bol FUN rádio. Na 20. výročie jeho úmrtia sme sa rozhodli sprístupniť z archívu Fun rádia nahrávky z rokov 1991 – 1995.</t>
  </si>
  <si>
    <t>MediaPedia</t>
  </si>
  <si>
    <t>Povolanie</t>
  </si>
  <si>
    <t>Katarína Biskupičová s podcastom Médiapédia vám priblíži zákulisie mediálneho sveta. Dozviete sa, ako sa na svet pozerá spoza kamery či mikrofónu, čo so sebou prinesie umelá inteligencia, ako sa v digitálnom svete dá ohýbať realita, prečo mediálna popularita prináša aj veľkú zodpovednosť či ako byť mediálne gramotnejší. Možno vás prekvapí, že nie je všetko zlato, čo sa blyští.</t>
  </si>
  <si>
    <t>Fun in Slovakia</t>
  </si>
  <si>
    <t>To najlepšie zo slovenskej hudby. Rozhovory, špeciály, live vystúpenia.</t>
  </si>
  <si>
    <t>Ráno Nahlas</t>
  </si>
  <si>
    <t>denný spravodajský podcast, politicko-spoločenské rozhovory v štúdiu.</t>
  </si>
  <si>
    <t>Ťažký týždeň</t>
  </si>
  <si>
    <t>Satiricko-politická relácia</t>
  </si>
  <si>
    <t>N Press, s.r.o.</t>
  </si>
  <si>
    <t>Denník N</t>
  </si>
  <si>
    <t>Denník N - V redakcii</t>
  </si>
  <si>
    <t xml:space="preserve">Podcast „V Redakcii“ Denníka N
Rozhovory o politických a spoločenských témach, ktoré vedú každý pracovný deň redaktori Denníka N – Monika Tódová, Dušan Mikušovis, Veronika Folentová a ďalší. Vychádza každý pracovný okrem nedele. V sobotu vychádza špecializované vydania, kde udalosti týžďna s Monikou Tódovou preberajú vybraní členovania redakcia Denníka N
</t>
  </si>
  <si>
    <t>x</t>
  </si>
  <si>
    <t xml:space="preserve">Ringier Slovakia </t>
  </si>
  <si>
    <t>správy</t>
  </si>
  <si>
    <t>Captivate.fm</t>
  </si>
  <si>
    <t xml:space="preserve">Denník N Newsfilter </t>
  </si>
  <si>
    <t xml:space="preserve">Newsfilter – Hlavný podcast Denníka N
Komentovaný spravodajský súhrn politického a spoločenského diana, vychádza každý pracovný deň okrem soboty. 
</t>
  </si>
  <si>
    <t>Skutočné_krimi_príbehy</t>
  </si>
  <si>
    <t>Spotify for podcasters + Apple podcasts</t>
  </si>
  <si>
    <t>Ekonomický podcast - Denník N</t>
  </si>
  <si>
    <t>Ekonomické správy</t>
  </si>
  <si>
    <t xml:space="preserve">Ekonomický podcast Denník N 
Spravodajský súhrn udalostí z ekonomiky a spoločnosti, rozhovory eNkonomika, ktoré pripravuje redakcia a editori Ekonomického Denníka E a Zelený newsfilter obsahujúci najdôležitešitejšie spávy o klimatickej zmene, ochrane životného prostredia a prírody. 
</t>
  </si>
  <si>
    <t>Aktuality.sk</t>
  </si>
  <si>
    <t>Rano Nahlas</t>
  </si>
  <si>
    <t xml:space="preserve">Politicko-diskusná relácia </t>
  </si>
  <si>
    <t>Spoločnosť_a_kultúra</t>
  </si>
  <si>
    <t>Zdravie_a_fitness</t>
  </si>
  <si>
    <t>Share</t>
  </si>
  <si>
    <t>2466 (posledných 7 dní)</t>
  </si>
  <si>
    <t>88,5%</t>
  </si>
  <si>
    <t>11,5%</t>
  </si>
  <si>
    <t>To najlepšie zo sveta elektronickej hudby.</t>
  </si>
  <si>
    <t>Deti a rodičia</t>
  </si>
  <si>
    <t>Zaujímavé Slovensko</t>
  </si>
  <si>
    <t>O miestach, ktoré na Slovensku máme, ale o nich možno vôbec netušíte.</t>
  </si>
  <si>
    <t>Voľný_čas</t>
  </si>
  <si>
    <t>Startitup Group</t>
  </si>
  <si>
    <t>Startitup</t>
  </si>
  <si>
    <t>Startitup podcasty</t>
  </si>
  <si>
    <t>Denník N - Ekonomický Newsfilter</t>
  </si>
  <si>
    <t xml:space="preserve">Ekonomický newsfilter Denníka N
Spravodajský súhrn udalostí z ekonomiky a spoločnosti, vychádza každý pracovný deň ráno, ekonomický súhrn pripravujú skúsení editori Denníka E Oliver Brunovský, Ján Kováč a Radoslav Tomek
</t>
  </si>
  <si>
    <t>3259 (posledných 7 dní)</t>
  </si>
  <si>
    <t>Oli Džupi Talks</t>
  </si>
  <si>
    <t>Okolo nás je veľa inšpiratívnych ľudí, ktorí majú čo povedať. A Oli Džupinková je vždy pripravená pýtať sa.</t>
  </si>
  <si>
    <t>Arts</t>
  </si>
  <si>
    <t>Books</t>
  </si>
  <si>
    <t>Knihy</t>
  </si>
  <si>
    <t>Design</t>
  </si>
  <si>
    <t>Fashion &amp; Beauty</t>
  </si>
  <si>
    <t>Food</t>
  </si>
  <si>
    <t>Performing Arts</t>
  </si>
  <si>
    <t>Visual Arts</t>
  </si>
  <si>
    <t>Vizuálne umenie</t>
  </si>
  <si>
    <t>Business</t>
  </si>
  <si>
    <t>Careers</t>
  </si>
  <si>
    <t>Povolania</t>
  </si>
  <si>
    <t>Entrepreneurship</t>
  </si>
  <si>
    <t>Podnikanie</t>
  </si>
  <si>
    <t>Investing</t>
  </si>
  <si>
    <t>Investovanie</t>
  </si>
  <si>
    <t>Management</t>
  </si>
  <si>
    <t>Non-Profit</t>
  </si>
  <si>
    <t>Neziskovky</t>
  </si>
  <si>
    <t>Comedy</t>
  </si>
  <si>
    <t>Comedy Interviews</t>
  </si>
  <si>
    <t>Improv</t>
  </si>
  <si>
    <t>Stand-Up</t>
  </si>
  <si>
    <t>Education</t>
  </si>
  <si>
    <t>Courses</t>
  </si>
  <si>
    <t>Kurzy</t>
  </si>
  <si>
    <t>How To</t>
  </si>
  <si>
    <t>Ako sa to robí</t>
  </si>
  <si>
    <t>Language Learning</t>
  </si>
  <si>
    <t>Výučba jazykov</t>
  </si>
  <si>
    <t>Self-Improvement</t>
  </si>
  <si>
    <t>Fiction</t>
  </si>
  <si>
    <t>Comedy Fiction</t>
  </si>
  <si>
    <t>Humorné príbehy</t>
  </si>
  <si>
    <t>Drama</t>
  </si>
  <si>
    <t>Science Fiction</t>
  </si>
  <si>
    <t>Sci-fi</t>
  </si>
  <si>
    <t>Government</t>
  </si>
  <si>
    <t>Štátna správa</t>
  </si>
  <si>
    <t>History</t>
  </si>
  <si>
    <t>Health &amp; Fitness</t>
  </si>
  <si>
    <t>Alternative Health</t>
  </si>
  <si>
    <t>Alternatívne zdravie</t>
  </si>
  <si>
    <t>Fitness</t>
  </si>
  <si>
    <t>Fitnes</t>
  </si>
  <si>
    <t>Medicine</t>
  </si>
  <si>
    <t>Medicína</t>
  </si>
  <si>
    <t>Mental Health</t>
  </si>
  <si>
    <t>Nutrition</t>
  </si>
  <si>
    <t>Výživa</t>
  </si>
  <si>
    <t>Sexuality</t>
  </si>
  <si>
    <t>Sexualita</t>
  </si>
  <si>
    <t>Kids &amp; Family</t>
  </si>
  <si>
    <t>Education for Kids</t>
  </si>
  <si>
    <t>Vzdelávanie pre deti</t>
  </si>
  <si>
    <t>Parenting</t>
  </si>
  <si>
    <t>Pets &amp; Animals</t>
  </si>
  <si>
    <t>Domáce a iné zvieratá</t>
  </si>
  <si>
    <t>Stories for Kids</t>
  </si>
  <si>
    <t>Príbehy pre deti</t>
  </si>
  <si>
    <t>Leisure</t>
  </si>
  <si>
    <t>Animation &amp; Manga</t>
  </si>
  <si>
    <t>Animácie a manga</t>
  </si>
  <si>
    <t>Automotive</t>
  </si>
  <si>
    <t>Auto</t>
  </si>
  <si>
    <t>Aviation</t>
  </si>
  <si>
    <t>Crafts</t>
  </si>
  <si>
    <t>Ručné práce</t>
  </si>
  <si>
    <t>Games</t>
  </si>
  <si>
    <t>Hry</t>
  </si>
  <si>
    <t>Hobbies</t>
  </si>
  <si>
    <t>Home &amp; Garden</t>
  </si>
  <si>
    <t>Video Games</t>
  </si>
  <si>
    <t>Videohry</t>
  </si>
  <si>
    <t>Music</t>
  </si>
  <si>
    <t>Music Commentary</t>
  </si>
  <si>
    <t>Music History</t>
  </si>
  <si>
    <t>Music Interviews</t>
  </si>
  <si>
    <t>News</t>
  </si>
  <si>
    <t>Business News</t>
  </si>
  <si>
    <t>Daily News</t>
  </si>
  <si>
    <t>Entertainment News</t>
  </si>
  <si>
    <t>Správy zo šoubiznisu</t>
  </si>
  <si>
    <t>News Commentary</t>
  </si>
  <si>
    <t>Politics</t>
  </si>
  <si>
    <t>Sports News</t>
  </si>
  <si>
    <t>Športové správy</t>
  </si>
  <si>
    <t>Tech News</t>
  </si>
  <si>
    <t>Religion &amp; Spirituality</t>
  </si>
  <si>
    <t>Viera a duchovno</t>
  </si>
  <si>
    <t>Buddhism</t>
  </si>
  <si>
    <t>Budhizmus</t>
  </si>
  <si>
    <t>Christianity</t>
  </si>
  <si>
    <t>Kresťanstvo</t>
  </si>
  <si>
    <t>Hinduism</t>
  </si>
  <si>
    <t>Hinduizmus</t>
  </si>
  <si>
    <t>Islam</t>
  </si>
  <si>
    <t>Judaism</t>
  </si>
  <si>
    <t>Judaizmus</t>
  </si>
  <si>
    <t>Religion</t>
  </si>
  <si>
    <t>Náboženstvo</t>
  </si>
  <si>
    <t>Spirituality</t>
  </si>
  <si>
    <t>Duchovno</t>
  </si>
  <si>
    <t>Science</t>
  </si>
  <si>
    <t>Astronomy</t>
  </si>
  <si>
    <t>Astronómia</t>
  </si>
  <si>
    <t>Chemistry</t>
  </si>
  <si>
    <t>Chémia</t>
  </si>
  <si>
    <t>Earth Sciences</t>
  </si>
  <si>
    <t>Vedy o Zemi</t>
  </si>
  <si>
    <t>Life Sciences</t>
  </si>
  <si>
    <t>Vedy o živej prírode</t>
  </si>
  <si>
    <t>Mathematics</t>
  </si>
  <si>
    <t>Matematika</t>
  </si>
  <si>
    <t>Natural Sciences</t>
  </si>
  <si>
    <t>Prírodné vedy</t>
  </si>
  <si>
    <t>Nature</t>
  </si>
  <si>
    <t>Príroda</t>
  </si>
  <si>
    <t>Physics</t>
  </si>
  <si>
    <t>Fyzika</t>
  </si>
  <si>
    <t>Social Sciences</t>
  </si>
  <si>
    <t>Spoločenské vedy</t>
  </si>
  <si>
    <t>Society &amp; Culture</t>
  </si>
  <si>
    <t>Documentary</t>
  </si>
  <si>
    <t>Dokumenty</t>
  </si>
  <si>
    <t>Personal Journals</t>
  </si>
  <si>
    <t>Osobné denníky</t>
  </si>
  <si>
    <t>Philosophy</t>
  </si>
  <si>
    <t>Filozofia</t>
  </si>
  <si>
    <t>Places &amp; Travel</t>
  </si>
  <si>
    <t>Relationships</t>
  </si>
  <si>
    <t>Sports</t>
  </si>
  <si>
    <t>Baseball</t>
  </si>
  <si>
    <t>Bejzbal</t>
  </si>
  <si>
    <t>Basketball</t>
  </si>
  <si>
    <t>Basketbal</t>
  </si>
  <si>
    <t>Cricket</t>
  </si>
  <si>
    <t>Kriket</t>
  </si>
  <si>
    <t>Fantasy Sports</t>
  </si>
  <si>
    <t>Fantasy šport</t>
  </si>
  <si>
    <t>Football</t>
  </si>
  <si>
    <t>Americký futbal</t>
  </si>
  <si>
    <t>Golf</t>
  </si>
  <si>
    <t>Hockey</t>
  </si>
  <si>
    <t>Rugby</t>
  </si>
  <si>
    <t>Ragby</t>
  </si>
  <si>
    <t>Running</t>
  </si>
  <si>
    <t>Behanie</t>
  </si>
  <si>
    <t>Soccer</t>
  </si>
  <si>
    <t>Swimming</t>
  </si>
  <si>
    <t>Plávanie</t>
  </si>
  <si>
    <t>Tennis</t>
  </si>
  <si>
    <t>Tenis</t>
  </si>
  <si>
    <t>Volleyball</t>
  </si>
  <si>
    <t>Volejbal</t>
  </si>
  <si>
    <t>Wilderness</t>
  </si>
  <si>
    <t>Divočina</t>
  </si>
  <si>
    <t>Wrestling</t>
  </si>
  <si>
    <t>Zápasenie</t>
  </si>
  <si>
    <t>Technology</t>
  </si>
  <si>
    <t>True Crime</t>
  </si>
  <si>
    <t>TV &amp; Film</t>
  </si>
  <si>
    <t>After Shows</t>
  </si>
  <si>
    <t>Seriálové diskusie</t>
  </si>
  <si>
    <t>Film History</t>
  </si>
  <si>
    <t>Dejiny filmu</t>
  </si>
  <si>
    <t>Film Interviews</t>
  </si>
  <si>
    <t>Rozhovory o filme</t>
  </si>
  <si>
    <t>Film Reviews</t>
  </si>
  <si>
    <t>Recenzie filmov</t>
  </si>
  <si>
    <t>TV Reviews</t>
  </si>
  <si>
    <t>Televízne recenzie</t>
  </si>
  <si>
    <t>Referencia: https://podcasters.apple.com/support/1691-apple-podcasts-categories</t>
  </si>
  <si>
    <t>Rutina je týždenný podcast magazínu Closer zo skupiny SME o kráse a biznise​ s krásou.</t>
  </si>
  <si>
    <t>Tech_FM</t>
  </si>
  <si>
    <t>TECH_FM  je program propagujúci vedu a nové technológie. Vzniká v spolupráci s Rádiom_FM.</t>
  </si>
  <si>
    <t>0:25.22</t>
  </si>
  <si>
    <t>Európa 2</t>
  </si>
  <si>
    <t>n</t>
  </si>
  <si>
    <t>Poznámka</t>
  </si>
  <si>
    <t>Nebol v auguste publikovaný</t>
  </si>
  <si>
    <t>V Redakcii</t>
  </si>
  <si>
    <t>Ekonomika:  Ekonomický newsfilter, eNkonomika a Zelený newsfilter</t>
  </si>
  <si>
    <t>1176 (posledných 7 dní)</t>
  </si>
  <si>
    <t>Choď do...</t>
  </si>
  <si>
    <t>Deti_a _rodina</t>
  </si>
  <si>
    <t>Doktor má Filipa</t>
  </si>
  <si>
    <t>Jauuu, PS: to bolelo</t>
  </si>
  <si>
    <t>Ľahkosť BYTia</t>
  </si>
  <si>
    <t>Mater amatér</t>
  </si>
  <si>
    <t>Mozgová atletika</t>
  </si>
  <si>
    <t>Road trip</t>
  </si>
  <si>
    <t>SuSPEAK</t>
  </si>
  <si>
    <t>Tak bolo</t>
  </si>
  <si>
    <t>Boris&amp;Brambor</t>
  </si>
  <si>
    <t>Nezmyselná Trojica</t>
  </si>
  <si>
    <t>Skutočné príbehy z ambulancií a čakární. Jožko je lekár na urgentnom príjme, Filip zdravotný brat na poliklinike. V podcaste vám spolu so svojimi kolegami a kamarátmi odhaľujú zákulisie slovenskej nemocnice.</t>
  </si>
  <si>
    <t>Ringier Slovakia Media</t>
  </si>
  <si>
    <t>Aréna s Janou Krescanko Dibákovou</t>
  </si>
  <si>
    <t>Zaujímavé rozhovory s politikmi, osobnosťami verejného života a odborníkmi, ktorí formujú súčasnú tvár Slovenska.</t>
  </si>
  <si>
    <t>Týždenný podcast denníka SME o ekonomike a podnikaní na Slovensku a vo svete. </t>
  </si>
  <si>
    <t>Všesvet</t>
  </si>
  <si>
    <t>Cestovanie</t>
  </si>
  <si>
    <t>Cestovateľský podcast, moderujú ho Tina Paholík Hamárová a Lukáš Onderčanin.</t>
  </si>
  <si>
    <t>série</t>
  </si>
  <si>
    <t>Hemendex (na desiatu)</t>
  </si>
  <si>
    <t>épizódy</t>
  </si>
  <si>
    <t>Socky s Leou Daniš</t>
  </si>
  <si>
    <t>SOCKY – nová feel good show o veciach, ktoré na sociálnych sieťach radšej nezdieľame. Moderátorka Lea Daniš otvára Pandorine skrinky osobností z prostredia sociálnych sietí a showbiznisu. Cez veľmi úprimné rozhovory jeden na jedného ti priblíži ich skutočný svet, ktorý na sociálnych sieťach všetci často schovávame. SOCKY je podcast, ktorý ti pomôže napraviť si pokrivené zrkadlo reality. Úprimne a autenticky o každodenných problémoch v rodine či v láske, o životných komplikáciách či chorobách, o závislosti, vyhorení, panických atakoch či bjutifikácii.</t>
  </si>
  <si>
    <t xml:space="preserve">Úvahy mamy  ktorá sa snaží naplniť význam slova materstvo a celkovo ho vníma trochu inak. Triezvo. A k tomu mužský pohľad - lebo ten býva iný. Často zábavný. </t>
  </si>
  <si>
    <t>ROCKSTAGE</t>
  </si>
  <si>
    <t xml:space="preserve">RADIO GROUP </t>
  </si>
  <si>
    <t>Captiavate</t>
  </si>
  <si>
    <t>(posledných 7 dní)</t>
  </si>
  <si>
    <t>Zive.sk</t>
  </si>
  <si>
    <t>Názor Stavby</t>
  </si>
  <si>
    <t>Spotify for Creators</t>
  </si>
  <si>
    <t>SEPIA Systems</t>
  </si>
  <si>
    <t>Marián Gáborík a Boris Valábik v spoločnom podcaste, ktorý nie je len o hokeji. A ak je o hokeji, tak sa dozviete veci zo zákulisia, ktoré sú pre iných tabu.</t>
  </si>
  <si>
    <t>Stavbyvedúci Maťo a vodoinštalatér Rišo vymenili stavbu za štúdio aby prezradili čo všetko sa deje v stavbárine… samozrejme, prišli v montérkach.</t>
  </si>
  <si>
    <t>becca – osťo – smart: trashtalky a roastovačky #trochuoktagontrochupentagon …nikto z nich netuší, ako sa toto celé skončí, a dvaja z nich ani to, ako sa to začne…</t>
  </si>
  <si>
    <t>Sama Sebou</t>
  </si>
  <si>
    <t>@michalagreskova a @barbora krajcirova otvárajú dôležité ženské témy, milujú život a neboja sa ho žiť podľa seba. </t>
  </si>
  <si>
    <t>Bez príbehov nie sú dejiny. Historik a učiteľ dejepisu, Juraj Jeleň, Kristína Paholík Hamárová a Dominika Pišťanská v podcaste plnom histórie a príbehov obyčajných ľudí.</t>
  </si>
  <si>
    <t>Zadná Lavica</t>
  </si>
  <si>
    <t>Bandurko a Katežinka sa stretli v zadnej lavici aby ti priniesli tvoj nový obľúbený podcast. Zadná lavica je miesto kde neplatí žiadny súcit ani rešpekt. Ak sa urazíš, tak si presadni inam.</t>
  </si>
  <si>
    <t>Unikáti údaj z hostinngu za posledných 7 dní</t>
  </si>
  <si>
    <t>Aktuality</t>
  </si>
  <si>
    <t>Bárdy &amp; Káčer</t>
  </si>
  <si>
    <t>Dvaja komentátori, komentujú dianie v politickom priestore</t>
  </si>
  <si>
    <t>Epizódy</t>
  </si>
  <si>
    <t>Politická satira</t>
  </si>
  <si>
    <t>Zive</t>
  </si>
  <si>
    <t>Technologický podcast SHARE | Živé.sk</t>
  </si>
  <si>
    <t>Podcast o technológiách</t>
  </si>
  <si>
    <t>NAHLAS |aktuality.sk</t>
  </si>
  <si>
    <t>Denné spravodajstvo</t>
  </si>
  <si>
    <t>Diskúsná relácia so zaujímavými hosťami o politike či ekonomike</t>
  </si>
  <si>
    <t>Sociálne a publicistické témy</t>
  </si>
  <si>
    <t>NA ROVINU|aktuality.sk</t>
  </si>
  <si>
    <t>Spotify</t>
  </si>
  <si>
    <t>3258 (posledných 7 dní)</t>
  </si>
  <si>
    <t>To najlepšie z Trnavského kraja. Rozhovory, osobnosti, 5 dobrých správ z týždňa.</t>
  </si>
  <si>
    <t>Kariéris</t>
  </si>
  <si>
    <t>epozódy</t>
  </si>
  <si>
    <t>Biznislab</t>
  </si>
  <si>
    <t>Biznisový podcast o úspešných značkách, startupoch a špičkových expertoch.</t>
  </si>
  <si>
    <t>866 (posledných 7 dní)</t>
  </si>
  <si>
    <t>to nerieš, moja...</t>
  </si>
  <si>
    <t>O elegantných labutiach a starostlivých veľrybách. Podcast o zamilovaní sa do života po 40-tke. Aby si mohla byť opäť vypimpovaná na srdci, na duši, aj na tele. Lebo robiť šťastnými iných a byť šťastná sama, nemusí byť to isté. Teraz je konečne čas na všetko, po čom si vždy túžila. Privítaj nové kráľovné tvojho podcastového prístavu. ZUZKA VAČKOVÁ &amp; KATKA BRYCHTOVÁ. </t>
  </si>
  <si>
    <t>michalagreskova a barbora krajcirova otvárajú dôležité ženské témy, milujú život a neboja sa ho žiť podľa seba. </t>
  </si>
  <si>
    <t xml:space="preserve">epizódy </t>
  </si>
  <si>
    <t>57 198</t>
  </si>
  <si>
    <t>12 893</t>
  </si>
  <si>
    <t>53 372</t>
  </si>
  <si>
    <t>552 520</t>
  </si>
  <si>
    <t>12 688</t>
  </si>
  <si>
    <t>113 129</t>
  </si>
  <si>
    <t>73 821</t>
  </si>
  <si>
    <t>17 239</t>
  </si>
  <si>
    <t>72 839</t>
  </si>
  <si>
    <t>30 002</t>
  </si>
  <si>
    <t>389 296</t>
  </si>
  <si>
    <t xml:space="preserve">Milujete inšpiratívne rozhovory, ktoré sa nekĺžu iba po povrchu? Máte radi aj nevšedné témy, ktoré vedia rozpútať spoločenskú debatu? Filip Jánošík Lehotský vám v podcaste Hľadá sa čLOVEčina prináša príbehy aj známych osobností, ktoré sú neraz o osobných prehrách nad životom, o ľudskosti, o návratoch k zdravým medziľudským vzťahom, o stretnutiach so smrťou či o otázkach viery a hodnôt. Stačí byť spolu, otvorene sa rozprávať a počúvať sa – nech je ľudskosť virálna! </t>
  </si>
  <si>
    <t>Sajfa šou</t>
  </si>
  <si>
    <t>Tu vždy nájdeš to najlepšie zo Sajfa šou. Jedinečné rozhovory, exkluzívne info a extra dávku zábavy. Daj odber, aby ti nič neušlo.</t>
  </si>
  <si>
    <t>Ako ľudstvo objavovalo</t>
  </si>
  <si>
    <t>Vzrušujúci pohľad do histórie. Fascinujúce príbehy, ktoré zmenili svet. Objavy, ktoré sa nezmazateľne zapísali do dejín ľudstva. Podcast, kde sa stretáva história a veda.</t>
  </si>
  <si>
    <t>Žijeme sci-fi</t>
  </si>
  <si>
    <t>Realita sa čoraz viac začína podobať sci-fi filmom. Umelá inteligencia postupne prenikne do úplne všetkých sfér nášho každodenného života, tak snáď to nedopadne tak, ako v seriáli Black Mirror. 
Nový diel podcastu ŽIJEME SCI-FI s Kamilom Aujeským a jeho hosťami pridávame vždy v stredu.</t>
  </si>
  <si>
    <t>Paničky z officu</t>
  </si>
  <si>
    <t>Podcastová reality-show.</t>
  </si>
  <si>
    <t>Holub.tchky</t>
  </si>
  <si>
    <t>Brainstorming</t>
  </si>
  <si>
    <t xml:space="preserve">Brainstorming je týždenný podcast denníka SME o ľudskom mozgu, najkomplikovanejšej štruktúre na Zemi. </t>
  </si>
  <si>
    <t xml:space="preserve">História </t>
  </si>
  <si>
    <t xml:space="preserve">Adam a Madam </t>
  </si>
  <si>
    <t>real life talk - vzťahy, lásky, sex, priateľstvo, dôvera, nevera, sklamanie, dôvody, rozchody, single/taken, fun – adam sa snaží pochopiť ženský vesmír</t>
  </si>
  <si>
    <t>Beauty(S)Talk</t>
  </si>
  <si>
    <t>Makeupartista MilanWTF, Operenecholec Saša a ich pohľad na beauty, fashion, life-style a stalkovanie... </t>
  </si>
  <si>
    <t xml:space="preserve">Disinfo report </t>
  </si>
  <si>
    <t xml:space="preserve">Neziskovky </t>
  </si>
  <si>
    <t>Infosecurity.sk je projekt zameraný na kontrolu informačného priestoru s ohľadom na dezinformácie a bezpečnosť na sociálnych sieťach, ktorý stojí v opozícii proti aktivitám dezinformačných aktérov.</t>
  </si>
  <si>
    <t xml:space="preserve">Zapo </t>
  </si>
  <si>
    <t>vražedné psyché</t>
  </si>
  <si>
    <t>tak bolo</t>
  </si>
  <si>
    <t>jauuu, PS: to bolelo</t>
  </si>
  <si>
    <t>CHOĎ DO...</t>
  </si>
  <si>
    <t>Karieeeeeris</t>
  </si>
  <si>
    <t>PEKLO V PAPULI</t>
  </si>
  <si>
    <t>PROFIL ZLOČINU</t>
  </si>
  <si>
    <t>TRI NEZNÁME</t>
  </si>
  <si>
    <t>Boris a Brambor</t>
  </si>
  <si>
    <t>MARAKUA</t>
  </si>
  <si>
    <t>NEHANEBNÍ HOKEJOVÍ BASTARDI</t>
  </si>
  <si>
    <t xml:space="preserve">BYT, či neBYT? </t>
  </si>
  <si>
    <t>Hypotéky, prenájmy, realitné podvody a predražené diery – bez obalu, bez reklám, s humorom a pravdou, ktorú vám maklér nepovie. Počúvajte skôr, než si kúpite problém na celý život! Tešia sa na teba realitní makléri Erik a Dean...</t>
  </si>
  <si>
    <t>adam a madam</t>
  </si>
  <si>
    <t>nezmyselná trojica</t>
  </si>
  <si>
    <t>ZVEROMACHRI</t>
  </si>
  <si>
    <t>BeautysTalk</t>
  </si>
  <si>
    <t>TOUR DE SVET</t>
  </si>
  <si>
    <t>buzzworld by gabo &amp; peťo</t>
  </si>
  <si>
    <t>DIGITÁLNI RODIČIA</t>
  </si>
  <si>
    <t>SAMA SEBOU s Barborou a Michalou</t>
  </si>
  <si>
    <t>Rýchly a Zbesilá</t>
  </si>
  <si>
    <t xml:space="preserve">Šport </t>
  </si>
  <si>
    <t xml:space="preserve">Automoto </t>
  </si>
  <si>
    <t>Keď tankuješ iba vysokooktánový kontent! Lady Hoonigan a Maťo Homola ťa vezmú do sveta rýchlosti, driftov a zážitkov, ktoré nemajú brzdy</t>
  </si>
  <si>
    <t>ROAD TRIP</t>
  </si>
  <si>
    <t>ŽRÚTI</t>
  </si>
  <si>
    <t>Mentalita Foundera</t>
  </si>
  <si>
    <t>Influencer marketing od a po zet</t>
  </si>
  <si>
    <t>Volám sa Jana a cez túto reláciu vám chcem odkryť svet influencer marketingu, ktorý spoznávam už viac ako 9 rokov - dlhšie ako sa tento pojem začal používať na Slovensku. Vďaka awardu BLOGER ROKA, ktorý som vymyslela a organizovala 4 roky, som sa stretla s mnohými tvorcami obsahu, ale aj značkami, ktoré vycítili príležitosť v tomto segmente. V podcaste Influencer marketing od a po zet pre vás vyberám špeciálnych hostí, vďaka ktorým nahliadnete do sveta influencerov</t>
  </si>
  <si>
    <t>Veľké správy</t>
  </si>
  <si>
    <t>šetky informácie, ktoré potrebujete. Každý pracovný deň na Exprese o 7:00, 12:00 a 17:00 - teraz aj ako podcast.</t>
  </si>
  <si>
    <t>expres.sk</t>
  </si>
  <si>
    <t>Všetky informácie, ktoré potrebujete. Každý pracovný deň na Exprese o 7:00, 12:00 a 17:00 - teraz aj ako podcast.</t>
  </si>
  <si>
    <t xml:space="preserve">Rýchlo do postieľky </t>
  </si>
  <si>
    <t>Rozprávkový svet fantázie, kde nič nie je nemožné a aj ten najkratší príbeh vie naučiť veľké veci... </t>
  </si>
  <si>
    <t>Denník N </t>
  </si>
  <si>
    <t>Rozhovory o politických a spoločenských témach, ktoré vedú každý pracovný deň redaktori Denníka N – Monika Tódová, Dušan Mikušovis, Veronika Folentová a ďalší. Vychádza každý pracovný okrem nedele. V sobotu vychádza špecializované vydania, kde udalosti týžďna s Monikou Tódovou preberajú vybraní členovania redakcia Denníka N</t>
  </si>
  <si>
    <t>Ekonomika:  Ekonomický newsfilter, eNkonomika a Zelený newsfilter</t>
  </si>
  <si>
    <t>Súhrn najdôležitejších udalostí z oblasti ekonomiky, ktoré pripravuje redakcia Denníka E, doplnený o rozhovory s odborníkmi a Zeleným newsfiltrom s informáciami o dôležitých správach v oblasti klimatickej zmeny, ochrany životného prostredia a prírody. </t>
  </si>
  <si>
    <t xml:space="preserve">Rozprávky SME </t>
  </si>
  <si>
    <t xml:space="preserve">Príebhy pre deti </t>
  </si>
  <si>
    <t>Klasické rozprávky (nielen) zo Zlatého fondu denníka SME, ktoré číta člen činohry Slovenského národného divadla Robert Roth. Ku klasickým textom od Pavla Dobšinského a Hansa Christiana Andersena v dobovom jazyku neskôr pribudnú aj nové slovenské autorské rozprávky.</t>
  </si>
  <si>
    <t>OLÉOLÉ</t>
  </si>
  <si>
    <t>Vinkle, smeče, príklepy. Humor v tomto podcaste je prudko rekreačný, nie vrcholový. Ako by povedal videosudí: „Bol to gól, ty sa rozhodni“.</t>
  </si>
  <si>
    <t xml:space="preserve">Načo to pozerám </t>
  </si>
  <si>
    <t>Načo to pozerám?! je podcast pre všetkých, čo nadávajú pri telke, ale aj tak si to opätovne pustia. Sledujeme Ružu pre nevestu, a potom ju úplne neseriózne rozoberáme – kto to prehnal, kto hrá, kto si zaslúži Oscara a kto by mal radšej ísť domov. Nebudeme na to sami – čakaj rôznych hostí zo sveta influencerov, a sem-tam aj nejaké zákulisné pikošky zo samotnej šou.</t>
  </si>
  <si>
    <t>Spotify for podcasters</t>
  </si>
  <si>
    <t>Omny studio</t>
  </si>
  <si>
    <t xml:space="preserve">CloserTalks </t>
  </si>
  <si>
    <t xml:space="preserve">NO A? FR*K YOU! </t>
  </si>
  <si>
    <t>Pokec, kde sa IQ znižuje každou minútou, ale nálada stúpa ako ceny masla! Očakávaj veľa primitívneho humoru a smiechu cez plač. Veď smiech lieči a trapas posilňuje nie? Tak zaparkuj riť na gauč, pozaťahuj záves a nechaj sa opantať našou hlučnou genialitou!</t>
  </si>
  <si>
    <t>Zrkadlo duše</t>
  </si>
  <si>
    <t>Podcast o komplexnej starostlivosti o zdravie, o prevencii, zdraví a ochoreniach nielen kože očami zvedavej lekárky. O ceste a živote lekára, umení žiť a tvoriť podľa srdca. O hĺbke duše a dôležitosti jej prepojenia s telom a mysľou. Úprimne, otvorene. Mojimi očami a očami mojich hostí.</t>
  </si>
  <si>
    <t>Talent od Boha</t>
  </si>
  <si>
    <t xml:space="preserve">Talent od Boha je zakaždým podcastová miniséria, ktorá v premiére v 4 epizódach spracovala život Karola Duchaňo.
</t>
  </si>
  <si>
    <t xml:space="preserve">Petit Press </t>
  </si>
  <si>
    <t>Closer Talks je formát magazínu Closer zo skupiny SME. Každé dva týždne moderátorka Kamila Šebestová privíta v kresle známe tváre, ktoré poznáš z obrazovky, sociálnych sietí či divadiel. Reč bude o témach, ktoré hýbu generáciou Z – duševné zdravie, tlak sociálnych sietí, spoločnosť aj politika. Rozhovory nájdeš na youtube a v audio forme na všetkých podcastových platformách denníka SME.</t>
  </si>
  <si>
    <t xml:space="preserve">Omny studio </t>
  </si>
  <si>
    <t xml:space="preserve">Druhá lajna </t>
  </si>
  <si>
    <t>Druhá Lajna je podcast pre každého, koho baví NBA a nechce počúvať nudné reči. Ľuboš a Maťo každý týždeň kecajú o tom, čo sa deje v lige – trefne, úprimne, občas ostro. Žiadne omáčky, len basket tak, ako ho sledujeme my. Občas Euroliga, občas hostia z minulosti. Ak máš rád basketbal, si tu správne</t>
  </si>
  <si>
    <t xml:space="preserve">Spotify for creators </t>
  </si>
  <si>
    <t xml:space="preserve">Rozhovory o politických a spoločenských témach, ktoré vedú každý pracovný deň redaktori Denníka N </t>
  </si>
  <si>
    <t xml:space="preserve">Omny Studio </t>
  </si>
  <si>
    <t>Komentovaný spravodajský súhrn politického a spoločenského diana doma (newsfilter) aj vo svete (svetový newsfilter)</t>
  </si>
  <si>
    <t>Súhrn najdôležitejších udalostí z oblasti ekonomiky, ktoré pripravuje redakcia Denníka E (ekonomický newsfilter, eNkonomika, Zelený newsfilter)</t>
  </si>
  <si>
    <t>Tridsiatnik </t>
  </si>
  <si>
    <t xml:space="preserve">Podcast Tridsiatnik je o témach, ktoré zaujímajú ľudí v tomto veku. </t>
  </si>
  <si>
    <t>STANLEY, MONEY, CAP!</t>
  </si>
  <si>
    <t>hokej</t>
  </si>
  <si>
    <t>Elegantný trash-talk o NHL! Filip - Insider z telky Stano - športový komentátor Andrej - Hviezda z NHL, ktorá bránila hviezdy v NHL Drsné názory, inside info a humor, ktorý sa do telky nehodí!</t>
  </si>
  <si>
    <t>Mikloš a Roháč: Kde je sever?</t>
  </si>
  <si>
    <t>Pohľady na svetové udalosti z inej perspektívy: ekonóm a bývalý podpredseda vlády Ivan Mikloš spolu so zahraničnopolitickým a ekonomickým analytikom Daliborom Roháčom rozoberajú ich význam pre Slovensko. Diskutujú o kľúčových politických, hospodárskych a bezpečnostných udalostiach vo svete – a o tom, čo znamenajú pre nás doma.</t>
  </si>
  <si>
    <t>Toto vystrihneme </t>
  </si>
  <si>
    <t xml:space="preserve">Ak sa tento týždeň stalo niečo srandovné, budeme sa o tom rozprávať. Ak niečo vážne, je možné, že o tom budeme nevhodne vtipkovať. </t>
  </si>
  <si>
    <t>Pod kožu s Richardom</t>
  </si>
  <si>
    <t>POD KOŽU S RICHARDOM – EXTRA OBSAH od producentov Vražedného Psyché je tu!</t>
  </si>
  <si>
    <t>Otcovia v plienkach </t>
  </si>
  <si>
    <t xml:space="preserve">Podcast o otcovstve a téme ako byť lepším otcom. Rozhovory s odborníkmi aj ostatnými rodičmi. </t>
  </si>
  <si>
    <t>O čom ženy nehovoria</t>
  </si>
  <si>
    <t xml:space="preserve">O čom ženy nehovoria je podcast, v ktorom otvárame redakcia s odborníkmi a hosťkami otvára témy zdravia, intimity a vzťahov </t>
  </si>
  <si>
    <t>Terapia slovom</t>
  </si>
  <si>
    <t xml:space="preserve">Terapia slovom je podcast Denníka N o duševnom zdraví, emóciách, partnerských vzťahoch, rodičovstve a výchove. </t>
  </si>
  <si>
    <t>Baristi v kufri</t>
  </si>
  <si>
    <t>Predstavte si svet ako veľkú kaviareň, kde každý stôl rozpráva iný príbeh. Monika Matúšová a Martin Papai – dvaja baristi a cestovalia, vás usadia do prvej rady a nalejú vám poriadnu dávku cestovateľských zážitkov aj kávových kuriozít (aj také, o ktorých ste ani len netušili).</t>
  </si>
  <si>
    <t>Komentovaný spravodajský súhrn politického a spoločenského diana vo svete aj doma.</t>
  </si>
  <si>
    <t>Podcast Tridsiatnik je o témach, ktoré zaujímajú ľudí v tomto veku. 35-ročný novinár Denníka N Michal Červený si povedal, že otázky, ktoré si kladie a témy, ktoré rieši, sa bude pýtať odborníkov či obyčajných ľudí, ktorí na ne vedia odpovedať.</t>
  </si>
  <si>
    <t>O čom ženy nehovoria je podcast, v ktorom Beáta Obradovičová s odborníkmi a hosťkami otvára témy zdravia, intimity a vzťahov – o tom, čo mnohé ženám leží na srdci, ale málokto sa odváži povedať nahlas. Vychádza každý druhý piatok.</t>
  </si>
  <si>
    <t>Terapia slovom je podcast Denníka N, v ktorom sa moderátorka Iveta Tanoczká rozpráva s odborníkmi a odborníčkami na duševné zdravie o emóciách, pocitoch a psychických problémoch, ale tiež o partnerských vzťahoch, rodičovstve a výchove. Vychádza každý piatok.</t>
  </si>
  <si>
    <t xml:space="preserve">Podcast Denníka N o otcovstve. Dvaja otcovia Rasťo Kačmár a Michal Červený rozprávajú o tom, ako im dieťa zmenilo život a s odborníkmi aj s inými rodičmi hľadajú odpovede na to, ako byť lepším otcom. </t>
  </si>
  <si>
    <t>Ak sa tento týždeň stalo niečo srandovné, budeme sa o tom rozprávať. Ak niečo vážne, je možné, že o tom budeme nevhodne vtipkovať. Za mikrofónmi väčšinou sedia Braňo Bezák, Zuzana Vitková a Tomáš Bella.</t>
  </si>
  <si>
    <t>2museCast</t>
  </si>
  <si>
    <t>S umom a humorom o dátach a prieskumoch. Naša každodenná práca, ktorá vám prináša základ správnych rozhodnutí.</t>
  </si>
  <si>
    <t>Ranná show Sketch Bros</t>
  </si>
  <si>
    <t>BASTARDI</t>
  </si>
  <si>
    <t>Priprav sa na NHL TRASHTALK! Nové diely čakaj vždy vo štvrtok.</t>
  </si>
  <si>
    <t>Seriály</t>
  </si>
  <si>
    <t>Herci a herečky z tvojich obľúbených seriálov, ktorí absolútne stratili pojem o čase a z nepochopiteľných dôvodov súhlasili, že sa ochotne zatvoria na dve hodiny v jednom štúdiu s Delulu Fantagiro.</t>
  </si>
  <si>
    <t xml:space="preserve"> </t>
  </si>
  <si>
    <t xml:space="preserve">Spotify for Creators </t>
  </si>
  <si>
    <t>SME</t>
  </si>
  <si>
    <t>statická reklama</t>
  </si>
  <si>
    <t>Reflektor</t>
  </si>
  <si>
    <t>Reflektor je relácia Denníka N, v ktorej sa Šimona Tomková rozpráva s osobnosťami zo sveta hudby, médií, športu, vedy či zábavy o dôležitých momentoch ich kariéry.</t>
  </si>
  <si>
    <t>dynamická reklama</t>
  </si>
  <si>
    <t xml:space="preserve">Adela trochu inak </t>
  </si>
  <si>
    <t>ADELA trochu inak je autorský projekt Adely Vinczeovej a Daniela Rabinu. Od roku, 2013 prinášame rozhovory s osobnosťami formujúcimi spoločenský a kultúrny priestor. Projekt stojí na dôvere v rozhovor ako nástroj porozumenia – bez senzácie, bez tlaku na výkon, s rešpektom k hosťom aj divákom. Projekt ADELA trochu inak producentsky zabezpečuje agentúra GreenTalk® a ZAPO - Zábava v podcastoch.</t>
  </si>
  <si>
    <t>kuriéris</t>
  </si>
  <si>
    <t>POD KOŽU S RICHARDOM</t>
  </si>
  <si>
    <t xml:space="preserve">Zrkadlo duše </t>
  </si>
  <si>
    <t xml:space="preserve">Druhá Lajna </t>
  </si>
  <si>
    <t>Jasné otázky – priame odpovede. Braňo Závodský a jeho hosť každý pracovný deň 10 minút po 12-tej naživo v Rádiu Expres na aktuálnu tému o veciach, o ktorých sa budete baviť pri obede.</t>
  </si>
  <si>
    <t>Podplay Studio</t>
  </si>
  <si>
    <t>Spáchali ťažký zločin, no pred spravodlivosťou sa im nepodarilo skryť. Každý z nich má v policajnom archíve svoj spis. Mrazivé osudy obetí, šialené mysle vrahov a násilníkov. Ponorte sa s nami do hlbín policajných archívov a pripomeňte si tie najhrôzostrašnejšie prípady, ktoré otriasli nervami aj tých najlepších vyšetrovateľov a psychológov. Toto je skutočné krimi, ktorým vás bude sprevádzať herec Martin Kaprálik. Tento podcast obsahuje násilné a sexuálne scény. Preto nie je vhodný pre poslucháčov mladších ako 18 rokov, ani pre citlivé povahy.</t>
  </si>
  <si>
    <t>Séria hororových príbehov inšpirovaných legendami, pri ktorých neplatia zákony prírody ani ľudská logika. Príbehmi hrôzy vás sprevádza herec Marek Majeský. Podcast Nezhasínaj! nie je vhodný pre poslucháčov mladších ako 18 rokov, ani pre citlivé povahy.</t>
  </si>
  <si>
    <t>Simona First a Joe Trendy sú dvaja komici, ktorí tvoria pár. Na Exprese majú spoločnú šou VZŤAHY S RUČENÍM OBMEDZENÝM, v ktorej sa vám pokúsia poradiť v oblasti vzťahov. Je to ich subjektívna poradňa, v ktorej riešia svoje problémy, ale aj vaše problémy. A pokojne sa pri rôznych vzťahových témach pohádajú aj za vás!</t>
  </si>
  <si>
    <t>V podcaste sa ľudsky a zrozumiteľne venujeme tomu, ako porozumieť nielen iným ľuďom, ale hlavne sebe samému. Priblížime témy o dôležitosti duševnej hygieny, o vzťahoch, detstve, traumách, snoch, o závislostiach, ale aj o tom, ako vedieť povedať nie. Pre každého, kto sa trápi, je dôležité vedieť, že v tom nie je sám. Rozhovormi so psychológmi a odborníkmi vás sprevádza redaktorka Rádia Expres - Dominika Turiaková.</t>
  </si>
  <si>
    <t>Fakty, rozhovory a analýzy k aktuálnym témam. Spravodajský podcast Rádia Expres Dopodrobna vás zavedie ďalej, než ponúkajú stručné prehľady správ a pomôže vám pochopiť širší kontext udalostí a spoločenského diania.</t>
  </si>
  <si>
    <t>Milujeme trápno a zlé, lacné vtipy s prekvapivou a často suchou pointou. Predstavte si svojho otca na rodinnej oslave, ako sype z rukáva tie najhoršie frky a všetci sa zaňho hanbia.</t>
  </si>
  <si>
    <t>Architektúra je všade okolo nás, všetci za ňou cestujeme, máme ju v našich spomienkach, no málo sa o nej rozprávame a ešte menej o nej vieme. Každá stavba je výsledkom zdĺhavého procesu a spolupráce veľa profesií. Čo teda architekti vlastne robia? Ako sa navrhujú stavby okolo nás? Ako je na tom slovenská architektúra? Prečo architekti nosia čierne oblečenie? Toto a mnoho ďalších tém preberá architekt Peťo Dostál z renomovaného ateliéru Compass s hosťami, ktorí sú súčasťou navrhovania stavieb, prípadne majú k architektúre vzťah.</t>
  </si>
  <si>
    <t xml:space="preserve">Príbehy aj známych osobností, ktoré sú neraz o osobných prehrách nad životom, o ľudskosti, o návratoch k zdravým medziľudským vzťahom, o stretnutiach so smrťou či o otázkach viery a hodnôt. Stačí byť spolu, otvorene sa rozprávať a počúvať sa – nech je ľudskosť virálna! </t>
  </si>
  <si>
    <t>Oliver, Samuel a Samozvany. Late night show ON AIR na Europa 2, v ktorej sa budeme baviť bez servítky. O živote, vzťahoch, ženách, a to aj o tej tvojej! Každú stredu večer po 22:00 sa budeš pri počúvaní červenať. Všetko, na čo sa hanbíš opýtať, všetko, čo potrebuješ vyriešiť.</t>
  </si>
  <si>
    <t>Jeden hosť a 10 otázok pod kožu, pri ktorých sa zaručene zapotí nejeden frajer. To je show na Europe 2 - Bekimovo horúce kreslo!</t>
  </si>
  <si>
    <t>DJ EKG definuje svoj sound ako zmes progresívnych tanečných prvkov s vokálmi a energickými beatmi. Ponúka ti iný pohľad na párty a pozdvihuje ju na úroveň zážitku. Milan Lieskovský a EKG predstavujú svoju novú rádio show na Europe 2. Každú sobotu ti namixujú to najlepšie zo sveta elektronickej hudby.</t>
  </si>
  <si>
    <t xml:space="preserve">Žiadosť o ruku priamo vo vysielaní, odhalenie nevery, občas vyhrážky kvôli (ne)podareným prankom. Nie všetko je vždy vhodné pre vysielanie, a preto to najlepšie zo Sketch Bros Európy 2 nájdeš aj ako podcast. </t>
  </si>
  <si>
    <t>Feel good show o veciach, ktoré na sociálnych sieťach radšej nezdieľame. Moderátorka Lea Daniš otvára Pandorine skrinky osobností z prostredia sociálnych sietí a showbiznisu. Cez veľmi úprimné rozhovory jeden na jedného ti priblíži ich skutočný svet, ktorý na sociálnych sieťach všetci často schovávame.</t>
  </si>
  <si>
    <t>Volám sa Táňa a možno ma poznáte z rádia. Po odchode na materskú som chcela zostať v kontakte s mikrofónom. Tak som sa zavrela doma do šatníka, kde som vás nahrávala úvahy mamy na materskej dovolenke, ktorá sa snaží naplniť význam slova dovolenka. Mamy, ktorá sa s nosičom štverá po kopcoch a celkovo to materstvo vníma trochu inak. Triezvo. A k tomu mužský pohľad - lebo ten býva iný. Často zábavný.</t>
  </si>
  <si>
    <t>Podcast o cestovaní, s ktorým ochutnáš atmosféru zahraničných miest. Všetko o miestnej kultúre, jedle, tradíciách ale aj praktické tipy a rady, s ktorými sa vo svete nestratíš ti prináša Karol Navrkal a rádio Melody.</t>
  </si>
  <si>
    <t>Podcast o zamilovaní sa do života po 40-tke. Aby si mohla byť opäť vypimpovaná na srdci, na duši, aj na tele. Lebo robiť šťastnými iných a byť šťastná sama, nemusí byť to isté. Teraz je konečne čas na všetko, po čom si vždy túžila. Privítaj nové kráľovné tvojho podcastového prístavu. ZUZKA VAČKOVÁ &amp; KATKA BRYCHTOVÁ.</t>
  </si>
  <si>
    <t>Užite si víkendový oddych aj cez týždeň s Rádiom Melody. Reláciu s Viktóriou Lancošovou si môžete vypočuť každú nedeľu od 8.00 do 12.00 hod. Rádio Melody – to sú hity vášho života.</t>
  </si>
  <si>
    <t>Vzrušujúci pohľad do histórie. Fascinujúce príbehy, ktoré zmenili svet. Objavy, ktoré sa nezmazateľne zapísali do dejín ľudstva. Podcast, kde sa stretáva história a veda.</t>
  </si>
  <si>
    <t>Realita sa čoraz viac začína podobať sci-fi filmom. Umelá inteligencia postupne prenikne do úplne všetkých sfér nášho každodenného života, tak snáď to nedopadne tak, ako v seriáli Black Mirror.</t>
  </si>
  <si>
    <t>Futbal, MMA</t>
  </si>
  <si>
    <t>Vinkle, smeče, príklepy.  Humor v tomto podcaste je prudko rekreačný, nie vrcholový. Ako by povedal videosudí: „Bol to gól, ty sa rozhodni“.</t>
  </si>
  <si>
    <t>Dostali dar od Boha a do dejín sa zapísali, ako géniovia svojej doby. Každá miniséria prináša fascinujúci príbeh osobnosti s výnimočným talentom.</t>
  </si>
  <si>
    <t>Film_a_TV</t>
  </si>
  <si>
    <t xml:space="preserve">News and Media </t>
  </si>
  <si>
    <t>Plus 1 deň</t>
  </si>
  <si>
    <t>Karty na stôl s Norom Dolinským</t>
  </si>
  <si>
    <t xml:space="preserve">Moderátor Noro Dolinský spovedá politikov v kontexte aktuálnych spoločenských a politických tém. </t>
  </si>
  <si>
    <t>Buzzsprout</t>
  </si>
  <si>
    <t>Teraz Takto</t>
  </si>
  <si>
    <t xml:space="preserve">Rozhovory s respondentmi na témy, ktoré nie sú bežné v našom mediálnom prostredí. </t>
  </si>
  <si>
    <t>Svet zločinu</t>
  </si>
  <si>
    <t xml:space="preserve">Vypočujte si nový kriminálny podcast Svet zločinu. 
Karol objasňuje dych berúce fakty priamo z miesta činu či súdnych siení.
</t>
  </si>
  <si>
    <t>Za titulkou</t>
  </si>
  <si>
    <t>V našom podcaste Za titulkou odhaľujeme zákulisie známych tvárí a ich príbehov!</t>
  </si>
  <si>
    <t>Cesty k sebe</t>
  </si>
  <si>
    <t>V našom podcaste Cesty k sebe, kde sa budeme venovať ezoterike a všetkému, o čom sme už počuli, ale možno nie úplne pochopili.</t>
  </si>
  <si>
    <t>Šport24</t>
  </si>
  <si>
    <t>Šport24.sk</t>
  </si>
  <si>
    <t xml:space="preserve">Šport24.sk prináša autentické rozhovory so športovcami, trénermi a osobnosťami, ktoré hýbu slovenským aj svetovým športom. </t>
  </si>
  <si>
    <t xml:space="preserve">Plus 7 dní </t>
  </si>
  <si>
    <t>Slovo Plus 7 Dní</t>
  </si>
  <si>
    <t>Vypočujte si komentátorov PLUS 7 DNÍ, každý z nich prináša iný pohľad na aktuálne dianie doma a vo svete.</t>
  </si>
  <si>
    <t>Príbehy lásky</t>
  </si>
  <si>
    <t>Herečka Zuzana Vačková odhaľuje najzaujímavejšie príbehy lásky z histórie.</t>
  </si>
  <si>
    <t>Útoky zvierat</t>
  </si>
  <si>
    <t xml:space="preserve">Exkluzívna séria plná napätia odhaľuje šokujúce skutočné príbehy ľudí, ktorým sa v jedinom okamihu zmenil obyčajný deň na boj o život. </t>
  </si>
  <si>
    <t xml:space="preserve">Nový čas </t>
  </si>
  <si>
    <t>Záchytka s Braňom Mojsejom</t>
  </si>
  <si>
    <t>Laický terapeut Braňo Mojsej vo svojej relácií Nového Času si ako moderátor pozýva zaujímavých hostí s ktorými rozoberá vážne, ťažké aj tabuizované témy.</t>
  </si>
  <si>
    <t>Diskusný klub</t>
  </si>
  <si>
    <t xml:space="preserve">V Diskusnom klube bude moderátor Šimon Žďárský pravidelne spovedaŤ zaujimavé osobnosti z politického a športového sveta. </t>
  </si>
  <si>
    <t>Život</t>
  </si>
  <si>
    <t>Dobré správy zo Života</t>
  </si>
  <si>
    <t>Otvárame témy, ktoré nie sú vždy ľahké na počúvanie, ale chceme divákom odkázať, že nie sú sami, keď čelia rôznym problémom a ťažkému osudu. </t>
  </si>
  <si>
    <t>Trend</t>
  </si>
  <si>
    <t>Trend.sk</t>
  </si>
  <si>
    <t>Oficiálny podcast TREND.sk</t>
  </si>
  <si>
    <t>ÚJ SZÓ</t>
  </si>
  <si>
    <t>HU</t>
  </si>
  <si>
    <t>Az Új Szó új, heti podcastjében, a Hírdarálóban cikkeket darálunk le, kétféleképpen: előbb mentálisan, aztán verbálisan. Az elmúlt napok általunk legérdekesebbnek ítélt cikkei közül válogatunk. </t>
  </si>
  <si>
    <t>PSYCHO-TALKY</t>
  </si>
  <si>
    <t>Od psychických závislostí až po vzťahy, úzkosti, konflikty a životné WTF momenty – všetko bez prikrášľovania, na rovinu a s humorom.</t>
  </si>
  <si>
    <t>Dobré jedlo</t>
  </si>
  <si>
    <t>Dobré jedlo pre Zdravie</t>
  </si>
  <si>
    <t>V pravidelnom podcaste každý týždeň spovedajú odborníkov a špecialistov jednoduchou, zrozumiteľnou formou tak, aby sa nám zdravšie žilo a dobre jedlo.</t>
  </si>
  <si>
    <t>Emma</t>
  </si>
  <si>
    <t>Jana Mutňanská: ZA OPONOU</t>
  </si>
  <si>
    <t xml:space="preserve">Za oponou: Janka Mutňanská vás vezme na dynamickú cestu za oponu života známych tvárí. </t>
  </si>
  <si>
    <t>Autobild</t>
  </si>
  <si>
    <t>AUTO BILD podcast</t>
  </si>
  <si>
    <t xml:space="preserve">Týždenný podcast magazínu Auto Bild vám prináša náš pohľad na dôležité témy, ktoré hýbu svetom automobilov. </t>
  </si>
  <si>
    <t>Záhradkár</t>
  </si>
  <si>
    <t xml:space="preserve">Záhradkár </t>
  </si>
  <si>
    <t xml:space="preserve">Milí záhradkári, vitajte pri počúvaní podcastu, kde záhrada ožíva v každej epizóde. </t>
  </si>
  <si>
    <t>Šarm</t>
  </si>
  <si>
    <t>Ženy so Šarmom</t>
  </si>
  <si>
    <t>Sú inšpiratívne, pomáhajú iným ženám, majú zaujímavú prácu, názory či ciele a my chceme o nich vedieť viac. .</t>
  </si>
  <si>
    <t xml:space="preserve">Medicína podcast otvára dvere do zákulisia slovenského zdravotníctva – od aktuálnych tém a noviniek až po rozhovory s odborníkmi a analytikmi. </t>
  </si>
  <si>
    <t>Dynamická reklama len na určitý čas, statická reklama na stálo umiestnená v podcaste (vpečená), oboje alebo bez reklamy</t>
  </si>
  <si>
    <t xml:space="preserve">Denník SME </t>
  </si>
  <si>
    <t>ZKH</t>
  </si>
  <si>
    <t>Aréna</t>
  </si>
  <si>
    <t xml:space="preserve">Rozprávky </t>
  </si>
  <si>
    <t xml:space="preserve">DisinfoReport </t>
  </si>
  <si>
    <t>Mikloš a Roháč</t>
  </si>
  <si>
    <t>Karieris</t>
  </si>
  <si>
    <t>Svet podcastov - Bauer Media</t>
  </si>
  <si>
    <t>71.4 %</t>
  </si>
  <si>
    <t>22.7 %</t>
  </si>
  <si>
    <t>1 %</t>
  </si>
  <si>
    <t>4.9 %</t>
  </si>
  <si>
    <t>0.1 %</t>
  </si>
  <si>
    <t>7 %</t>
  </si>
  <si>
    <t>17.5 %</t>
  </si>
  <si>
    <t>29.4 %</t>
  </si>
  <si>
    <t>34.9 %</t>
  </si>
  <si>
    <t>10.1 %</t>
  </si>
  <si>
    <t>75,3 %</t>
  </si>
  <si>
    <t>22,2 %</t>
  </si>
  <si>
    <t>2,5 %</t>
  </si>
  <si>
    <t>0 %</t>
  </si>
  <si>
    <t>1,2 %</t>
  </si>
  <si>
    <t>3,7 %</t>
  </si>
  <si>
    <t>16 %</t>
  </si>
  <si>
    <t>53,1 %</t>
  </si>
  <si>
    <t>24,7 %</t>
  </si>
  <si>
    <t>73,4 %</t>
  </si>
  <si>
    <t>21 %</t>
  </si>
  <si>
    <t>4,6 %</t>
  </si>
  <si>
    <t>0,9 %</t>
  </si>
  <si>
    <t>0,2 %</t>
  </si>
  <si>
    <t>6,3 %</t>
  </si>
  <si>
    <t>13,2 %</t>
  </si>
  <si>
    <t>23,1 %</t>
  </si>
  <si>
    <t>45,1 %</t>
  </si>
  <si>
    <t>11,2 %</t>
  </si>
  <si>
    <t>87,2 %</t>
  </si>
  <si>
    <t>3,1 %</t>
  </si>
  <si>
    <t>5,1 %</t>
  </si>
  <si>
    <t>5,6 %</t>
  </si>
  <si>
    <t>6,2 %</t>
  </si>
  <si>
    <t>8,2 %</t>
  </si>
  <si>
    <t>50,8 %</t>
  </si>
  <si>
    <t>25,6 %</t>
  </si>
  <si>
    <t>2,1 %</t>
  </si>
  <si>
    <t>Základné údaje</t>
  </si>
  <si>
    <t>Demografia</t>
  </si>
  <si>
    <t>Ženy</t>
  </si>
  <si>
    <t>Muži</t>
  </si>
  <si>
    <t>Neuvedené</t>
  </si>
  <si>
    <t>Nebinárne</t>
  </si>
  <si>
    <t>0 - 17 rokov</t>
  </si>
  <si>
    <t>18 - 22 rokov</t>
  </si>
  <si>
    <t>23 - 27 rokov</t>
  </si>
  <si>
    <t>28 - 34 rokov</t>
  </si>
  <si>
    <t>35 - 44 rokov</t>
  </si>
  <si>
    <t>45 - 59 rokov</t>
  </si>
  <si>
    <t>60+ rokov</t>
  </si>
  <si>
    <t>Do 35 rokov</t>
  </si>
  <si>
    <t>News and Media Holding</t>
  </si>
  <si>
    <t xml:space="preserve">ZAPO </t>
  </si>
  <si>
    <t>Dezinfomaják</t>
  </si>
  <si>
    <t>Dezinfomaják je komentovaný prehľad aktuálneho diania na slovenskej dezinformačnej scéne.  Textová verzia vychádza každý týždeň na SME.sk. Audio verziu nahovoril syntetický hlas.</t>
  </si>
  <si>
    <t>kariéris</t>
  </si>
  <si>
    <t>Podcast o práci, ktorú by ti mama zakázala, a o profesiách, čo znejú ako vymyslené – od lovca bleskov po manažéra kačacej pohody. Netradičné povolania, pri ktorých si povieš: Toto fakt niekto robí?!</t>
  </si>
  <si>
    <t>ZOOM</t>
  </si>
  <si>
    <t>becca - smart a ich hosť: trashtalky a roastovačky #trochuoktagontrochupentagon ...nikto z nich netuší, ako sa toto celé skončí, a dvaja z nich ani to, ako sa to začne...</t>
  </si>
  <si>
    <t>Diskusný klub so Šimonom Žďárskym</t>
  </si>
  <si>
    <t>Pasce podvodníkov</t>
  </si>
  <si>
    <t>Nový Čas si v novom seriály posvietil na pasce, ktoré podvodníci využívajú. Každú z nich odhalíme s exkriminalistom Matejom Snopkom a reportérkou Gabi Halmovou.</t>
  </si>
  <si>
    <t>NÁVRATY</t>
  </si>
  <si>
    <t>Panelák, Cestoviny, Láskanie, Deka hity, Vilomeniny, Slávici na ulici, Dievča za milión, SuperStar. Nezabudnuteľné relácie, na ktorých sme „odchovaní“. Čo dnes robia televízne hviezdy 90. rokov? Lukáš Pinček a jeho hostia v novej retro šou NÁVRATY.</t>
  </si>
  <si>
    <t xml:space="preserve">Veterina inak </t>
  </si>
  <si>
    <t>Človek, najlepší priateľ psa...aj mačky samozrejme, poď sa snami započúvať do podcastu, ktorý ťa naučí rozumieť tvojmu chlpatému miláčikovi. Som veterinárna lekárka Mária Poláčková a rozhodla som sa robiť veterinu inak. Prevenciou.</t>
  </si>
  <si>
    <t>Príbehy PLUS 7 DNÍ</t>
  </si>
  <si>
    <t xml:space="preserve">Búrači gastromýtov </t>
  </si>
  <si>
    <t>Gastroenterológ, docent Ladislav Kužela, spolu s herečkou Zuzanou Vačkovou, známou svojou autenticitou a otvorenosťou aj v témach zdravia a životného štýlu, sa v ňom vydávajú prebádať fascinujúci svet trávenia a vysvetľovať súvislosti medzi črevami  a celkovým zdravím.</t>
  </si>
  <si>
    <t>News and Media Holding a.s</t>
  </si>
  <si>
    <t>PSYCHO-TALKY so Šlacim</t>
  </si>
  <si>
    <t>🎙️ Od psychických závislostí až po vzťahy, úzkosti, konflikty a životné WTF momenty – všetko bez prikrášľovania, na rovinu a s humorom.</t>
  </si>
  <si>
    <t>CEZHORY</t>
  </si>
  <si>
    <t>Podcast, ktorý učí láske k horám nielen deti.</t>
  </si>
  <si>
    <t>Viera_a_duchovno</t>
  </si>
  <si>
    <t>Dôverne</t>
  </si>
  <si>
    <t xml:space="preserve">Diskusná relácia s iným pohľadom na známe, aj menej známe osobnosti. Každý z nás má svoju 13. komnatu, kde nájdeme aj pády, ktoré sa stávajú zdrojom sily, ktorá nás posúva dopredu. </t>
  </si>
  <si>
    <t>Podbean + Spotify for Creators</t>
  </si>
  <si>
    <t>statická reklama (na stálo)</t>
  </si>
  <si>
    <t>Statická reklama</t>
  </si>
  <si>
    <t>dynamická aj statická</t>
  </si>
  <si>
    <t xml:space="preserve">Plus 7 DNÍ </t>
  </si>
  <si>
    <t>Dobrý, tu Felícia</t>
  </si>
  <si>
    <t>Felícii Boronkayovej otvárajú dvere svojich domovov ľudia, o ktorých sa hovorí. Vojdite ďalej spolu s ňou.</t>
  </si>
  <si>
    <t>bez reklám</t>
  </si>
  <si>
    <t>Plus 1 DEŇ</t>
  </si>
  <si>
    <t>Kariéééris</t>
  </si>
  <si>
    <t xml:space="preserve"> Načo to pozerám?! je podcast pre všetkých, čo nadávajú pri telke, ale aj tak si to opätovne pustia. Sledujeme Ružu pre nevestu, a potom ju úplne neseriózne rozoberáme – kto to prehnal, kto hrá, kto si zaslúži Oscara a kto by mal radšej ísť domov.
Nebudeme na to sami – čakaj rôznych hostí zo sveta influencerov, a sem-tam aj nejaké zákulisné pikošky zo samotnej šou.
Ak sa aj ty pýtaš "Načo to vlastne pozerám?", si tu správne. </t>
  </si>
  <si>
    <t xml:space="preserve">Closer </t>
  </si>
  <si>
    <t>Rýchle správy</t>
  </si>
  <si>
    <t>Svet sa hýbe rýchlo a my s ním. Podcast Rýchle správy vám v pár minútach naservíruje to najpodstatnejšie, čo sa za posledných 24 hodín udialo. Stručne, jasne a priamo k veci. Ideálny spoločník na cestu do práce alebo ranný beh.</t>
  </si>
  <si>
    <t>News and Media Holding a.s.</t>
  </si>
  <si>
    <t>Je to vo hviezdach s Ivou</t>
  </si>
  <si>
    <t xml:space="preserve">Je to vo hviezdach s Ivou je váš pravidelný sprievodca svetom astrológie a numerológie, v ktorom s mojimi hosťami odhaľujeme, aké energie so sebou prináša aktuálne obdobie a ako ich využiť vo svoj prospech v bežnom živote. </t>
  </si>
  <si>
    <t>MEN IN VEK</t>
  </si>
  <si>
    <t>V podcastovom svete vraj chýba testosterón. Láďo, Sifon &amp; Samozvaný sa zamýšľajú nad osudom mužského pokolenia. Chýbať nebudú prudko "vedecké" reflexie ani "hlboké" vzťahové analýzy, ktoré ako inak vychádzajú zo spolunažívania s jemnejším pohlavím.</t>
  </si>
  <si>
    <t>Búrači gastromýtov</t>
  </si>
  <si>
    <t>Pretty RAW</t>
  </si>
  <si>
    <t>Talkshow PRETTY RAW s Laurou Raczovou prichádza vo veľkom štýle!</t>
  </si>
  <si>
    <t>PetitPress</t>
  </si>
  <si>
    <t>Eva</t>
  </si>
  <si>
    <t>HOVORY S TIMEOU</t>
  </si>
  <si>
    <t>Pravdivý a láskavý podcast o starnutí, ktorý rozširuje hodnoty Madam Evy z tlačeného slova do živého dialógu. Hlavnou myšlienkou je prepájať ženy cez autentické rozhovory tak, aby sa každá poslucháčka cítila obohatená, prijatá a o kúsok istejšia vo vlastnom živote.</t>
  </si>
  <si>
    <t>Pikošky z Nového Času</t>
  </si>
  <si>
    <t xml:space="preserve">Podcast Pikošky z ČAS.sk vám každý týždeň prináša úderný a vtipný súhrn toho najzaujímavejšieho zo sveta celebrít a slovenského šoubiznisu. </t>
  </si>
  <si>
    <t xml:space="preserve">Epizódky </t>
  </si>
  <si>
    <t>Epizódky od tvorcov Katežinky a Amina je nakuknutím do hláv dvoch ,,ADHDčkarov”, ktorí hľadajú skutočné šťastie v dobe rýchleho dopamínu.</t>
  </si>
  <si>
    <t>Báječná žena</t>
  </si>
  <si>
    <t>Báječný život</t>
  </si>
  <si>
    <t>Hlboké debaty, nečakaný humor a hostia, ako ste ich ešte nepočuli. Báječný život je podcast o hľadaní rovnováhy medzi prácou a vášňou, o všedných dňoch aj prelomových momentoch. V podcaste rozoberáme vážne témy s nadhľadom, a tie vtipné s poriadnou dávkou humoru. Nahliadnite do súkromia známych osobností bez filtrov a zbytočného pátosu.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</si>
</sst>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_ ;_ * \(#,##0.00\)_ ;_ * &quot;-&quot;??_)_ ;_ @_ "/>
    <numFmt numFmtId="164" formatCode="[$-F400]h:mm:ss\ AM/PM"/>
    <numFmt numFmtId="165" formatCode="0&quot;%&quot;\ "/>
    <numFmt numFmtId="166" formatCode="0.0%"/>
  </numFmts>
  <fonts count="33" x14ac:knownFonts="1">
    <font>
      <sz val="11"/>
      <color indexed="8"/>
      <name val="Aptos Narrow"/>
    </font>
    <font>
      <b/>
      <sz val="16"/>
      <color indexed="8"/>
      <name val="Arial"/>
      <family val="2"/>
    </font>
    <font>
      <b/>
      <sz val="16"/>
      <color indexed="14"/>
      <name val="Arial"/>
      <family val="2"/>
    </font>
    <font>
      <b/>
      <sz val="12"/>
      <color indexed="8"/>
      <name val="Arial"/>
      <family val="2"/>
    </font>
    <font>
      <sz val="11"/>
      <color indexed="8"/>
      <name val="Helvetica Neue"/>
      <family val="2"/>
    </font>
    <font>
      <sz val="12"/>
      <color indexed="8"/>
      <name val="Arial"/>
      <family val="2"/>
    </font>
    <font>
      <b/>
      <sz val="11"/>
      <color indexed="8"/>
      <name val="Aptos Narrow"/>
    </font>
    <font>
      <sz val="11"/>
      <color indexed="8"/>
      <name val="Aptos Narrow"/>
    </font>
    <font>
      <sz val="11"/>
      <color rgb="FF000000"/>
      <name val="Helvetica Neue"/>
      <family val="2"/>
    </font>
    <font>
      <sz val="12"/>
      <color indexed="8"/>
      <name val="Arial"/>
      <family val="2"/>
      <charset val="238"/>
    </font>
    <font>
      <sz val="12"/>
      <color theme="1"/>
      <name val="Arial"/>
      <family val="2"/>
    </font>
    <font>
      <sz val="12"/>
      <color rgb="FF000000"/>
      <name val="Arial"/>
      <family val="2"/>
    </font>
    <font>
      <sz val="11"/>
      <color rgb="FF1F1F1F"/>
      <name val="Arial"/>
      <family val="2"/>
      <charset val="238"/>
    </font>
    <font>
      <sz val="12"/>
      <color rgb="FF000000"/>
      <name val="Arial"/>
      <family val="2"/>
      <charset val="238"/>
    </font>
    <font>
      <sz val="8"/>
      <name val="Aptos Narrow"/>
    </font>
    <font>
      <u/>
      <sz val="12"/>
      <color rgb="FF000000"/>
      <name val="Arial"/>
      <family val="2"/>
    </font>
    <font>
      <sz val="14"/>
      <color rgb="FF444444"/>
      <name val="Arial"/>
      <family val="2"/>
    </font>
    <font>
      <sz val="12"/>
      <color rgb="FF444444"/>
      <name val="Arial"/>
      <family val="2"/>
    </font>
    <font>
      <sz val="12"/>
      <color rgb="FF1F1F1F"/>
      <name val="Arial"/>
      <family val="2"/>
      <charset val="238"/>
    </font>
    <font>
      <sz val="10"/>
      <color theme="1"/>
      <name val="Arial"/>
      <family val="2"/>
    </font>
    <font>
      <sz val="11"/>
      <color theme="1"/>
      <name val="Calibri"/>
      <family val="2"/>
    </font>
    <font>
      <sz val="11"/>
      <color rgb="FF000000"/>
      <name val="Arial"/>
      <family val="2"/>
    </font>
    <font>
      <sz val="11"/>
      <color rgb="FF000000"/>
      <name val="Calibri"/>
      <family val="2"/>
    </font>
    <font>
      <sz val="12"/>
      <color rgb="FF333333"/>
      <name val="Calibri"/>
      <family val="2"/>
    </font>
    <font>
      <b/>
      <sz val="11"/>
      <color theme="1"/>
      <name val="Helvetica Neue"/>
      <family val="2"/>
      <scheme val="minor"/>
    </font>
    <font>
      <sz val="12"/>
      <name val="Arial"/>
      <family val="2"/>
      <charset val="238"/>
    </font>
    <font>
      <sz val="11"/>
      <name val="Arial"/>
      <family val="2"/>
    </font>
    <font>
      <sz val="11"/>
      <color theme="1"/>
      <name val="Helvetica Neue"/>
      <family val="2"/>
      <scheme val="minor"/>
    </font>
    <font>
      <sz val="11"/>
      <name val="Aptos Narrow"/>
    </font>
    <font>
      <sz val="12"/>
      <color rgb="FF333333"/>
      <name val="Arial"/>
      <family val="2"/>
    </font>
    <font>
      <b/>
      <sz val="12"/>
      <color theme="1"/>
      <name val="Arial"/>
      <family val="2"/>
      <charset val="238"/>
    </font>
    <font>
      <b/>
      <sz val="12"/>
      <name val="Arial"/>
      <family val="2"/>
      <charset val="238"/>
    </font>
    <font>
      <sz val="10"/>
      <color indexed="8"/>
      <name val="Arial"/>
      <family val="2"/>
      <charset val="238"/>
    </font>
  </fonts>
  <fills count="14">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indexed="17"/>
        <bgColor auto="1"/>
      </patternFill>
    </fill>
    <fill>
      <patternFill patternType="solid">
        <fgColor indexed="16"/>
        <bgColor auto="1"/>
      </patternFill>
    </fill>
    <fill>
      <patternFill patternType="solid">
        <fgColor indexed="14"/>
        <bgColor auto="1"/>
      </patternFill>
    </fill>
    <fill>
      <patternFill patternType="solid">
        <fgColor rgb="FF00B0F0"/>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D9D9D9"/>
      </patternFill>
    </fill>
    <fill>
      <patternFill patternType="solid">
        <fgColor theme="0"/>
        <bgColor rgb="FF000000"/>
      </patternFill>
    </fill>
    <fill>
      <patternFill patternType="solid">
        <fgColor theme="7" tint="0.79998168889431442"/>
        <bgColor indexed="64"/>
      </patternFill>
    </fill>
    <fill>
      <patternFill patternType="solid">
        <fgColor theme="5" tint="0.39997558519241921"/>
        <bgColor indexed="64"/>
      </patternFill>
    </fill>
  </fills>
  <borders count="74">
    <border>
      <left/>
      <right/>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thin">
        <color indexed="13"/>
      </right>
      <top style="thin">
        <color indexed="13"/>
      </top>
      <bottom/>
      <diagonal/>
    </border>
    <border>
      <left style="thin">
        <color indexed="8"/>
      </left>
      <right style="thin">
        <color indexed="13"/>
      </right>
      <top/>
      <bottom style="thin">
        <color indexed="8"/>
      </bottom>
      <diagonal/>
    </border>
    <border>
      <left style="thin">
        <color indexed="8"/>
      </left>
      <right style="thin">
        <color indexed="13"/>
      </right>
      <top style="thin">
        <color indexed="8"/>
      </top>
      <bottom style="thin">
        <color indexed="13"/>
      </bottom>
      <diagonal/>
    </border>
    <border>
      <left style="thin">
        <color indexed="13"/>
      </left>
      <right/>
      <top style="thin">
        <color indexed="13"/>
      </top>
      <bottom/>
      <diagonal/>
    </border>
    <border>
      <left/>
      <right/>
      <top style="thin">
        <color indexed="13"/>
      </top>
      <bottom/>
      <diagonal/>
    </border>
    <border>
      <left/>
      <right style="medium">
        <color indexed="16"/>
      </right>
      <top style="thin">
        <color indexed="13"/>
      </top>
      <bottom/>
      <diagonal/>
    </border>
    <border>
      <left style="medium">
        <color indexed="16"/>
      </left>
      <right/>
      <top style="thin">
        <color indexed="13"/>
      </top>
      <bottom/>
      <diagonal/>
    </border>
    <border>
      <left style="medium">
        <color indexed="16"/>
      </left>
      <right/>
      <top style="medium">
        <color indexed="16"/>
      </top>
      <bottom/>
      <diagonal/>
    </border>
    <border>
      <left/>
      <right/>
      <top style="medium">
        <color indexed="16"/>
      </top>
      <bottom/>
      <diagonal/>
    </border>
    <border>
      <left style="thin">
        <color indexed="8"/>
      </left>
      <right style="thin">
        <color indexed="8"/>
      </right>
      <top/>
      <bottom style="thin">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13"/>
      </right>
      <top style="thin">
        <color indexed="13"/>
      </top>
      <bottom/>
      <diagonal/>
    </border>
    <border>
      <left style="thin">
        <color indexed="13"/>
      </left>
      <right style="thin">
        <color indexed="13"/>
      </right>
      <top style="thin">
        <color indexed="13"/>
      </top>
      <bottom/>
      <diagonal/>
    </border>
    <border>
      <left style="thin">
        <color indexed="8"/>
      </left>
      <right style="thin">
        <color indexed="13"/>
      </right>
      <top/>
      <bottom style="thin">
        <color indexed="13"/>
      </bottom>
      <diagonal/>
    </border>
    <border>
      <left style="thin">
        <color indexed="13"/>
      </left>
      <right style="thin">
        <color indexed="13"/>
      </right>
      <top/>
      <bottom style="thin">
        <color indexed="13"/>
      </bottom>
      <diagonal/>
    </border>
    <border>
      <left style="thin">
        <color indexed="8"/>
      </left>
      <right style="thin">
        <color indexed="13"/>
      </right>
      <top style="medium">
        <color indexed="64"/>
      </top>
      <bottom style="medium">
        <color indexed="64"/>
      </bottom>
      <diagonal/>
    </border>
    <border>
      <left style="thin">
        <color indexed="13"/>
      </left>
      <right style="thin">
        <color indexed="13"/>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16"/>
      </right>
      <top style="medium">
        <color indexed="64"/>
      </top>
      <bottom/>
      <diagonal/>
    </border>
    <border>
      <left style="medium">
        <color indexed="16"/>
      </left>
      <right/>
      <top style="medium">
        <color indexed="64"/>
      </top>
      <bottom/>
      <diagonal/>
    </border>
    <border>
      <left style="medium">
        <color indexed="16"/>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8"/>
      </left>
      <right style="thin">
        <color indexed="8"/>
      </right>
      <top style="thin">
        <color indexed="8"/>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13"/>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13"/>
      </top>
      <bottom style="medium">
        <color indexed="64"/>
      </bottom>
      <diagonal/>
    </border>
    <border>
      <left style="medium">
        <color indexed="8"/>
      </left>
      <right style="medium">
        <color indexed="64"/>
      </right>
      <top style="medium">
        <color indexed="64"/>
      </top>
      <bottom/>
      <diagonal/>
    </border>
    <border>
      <left/>
      <right/>
      <top style="thin">
        <color indexed="64"/>
      </top>
      <bottom/>
      <diagonal/>
    </border>
    <border>
      <left style="thin">
        <color indexed="8"/>
      </left>
      <right/>
      <top style="medium">
        <color indexed="64"/>
      </top>
      <bottom/>
      <diagonal/>
    </border>
    <border>
      <left style="medium">
        <color indexed="8"/>
      </left>
      <right style="medium">
        <color indexed="64"/>
      </right>
      <top style="medium">
        <color indexed="64"/>
      </top>
      <bottom style="medium">
        <color indexed="64"/>
      </bottom>
      <diagonal/>
    </border>
  </borders>
  <cellStyleXfs count="3">
    <xf numFmtId="0" fontId="0" fillId="0" borderId="0" applyNumberFormat="0" applyFill="0" applyBorder="0" applyProtection="0"/>
    <xf numFmtId="9" fontId="7" fillId="0" borderId="0" applyFont="0" applyFill="0" applyBorder="0" applyAlignment="0" applyProtection="0"/>
    <xf numFmtId="43" fontId="7" fillId="0" borderId="0" applyFont="0" applyFill="0" applyBorder="0" applyAlignment="0" applyProtection="0"/>
  </cellStyleXfs>
  <cellXfs count="828">
    <xf numFmtId="0" fontId="0" fillId="0" borderId="0" xfId="0"/>
    <xf numFmtId="0" fontId="0" fillId="0" borderId="0" xfId="0" applyNumberFormat="1"/>
    <xf numFmtId="0" fontId="0" fillId="6" borderId="1" xfId="0" applyFill="1" applyBorder="1"/>
    <xf numFmtId="0" fontId="0" fillId="6" borderId="2" xfId="0" applyFill="1" applyBorder="1"/>
    <xf numFmtId="0" fontId="0" fillId="6" borderId="4" xfId="0" applyFill="1" applyBorder="1"/>
    <xf numFmtId="0" fontId="5" fillId="6" borderId="4" xfId="0" applyFont="1" applyFill="1" applyBorder="1"/>
    <xf numFmtId="0" fontId="5" fillId="6" borderId="2" xfId="0" applyFont="1" applyFill="1" applyBorder="1"/>
    <xf numFmtId="0" fontId="5" fillId="6" borderId="3" xfId="0" applyFont="1" applyFill="1" applyBorder="1" applyAlignment="1">
      <alignment wrapText="1"/>
    </xf>
    <xf numFmtId="49" fontId="5" fillId="6" borderId="3" xfId="0" applyNumberFormat="1" applyFont="1" applyFill="1" applyBorder="1" applyAlignment="1">
      <alignment horizontal="left" readingOrder="1"/>
    </xf>
    <xf numFmtId="0" fontId="5" fillId="6" borderId="3" xfId="0" applyNumberFormat="1" applyFont="1" applyFill="1" applyBorder="1" applyAlignment="1">
      <alignment horizontal="left" readingOrder="1"/>
    </xf>
    <xf numFmtId="0" fontId="5" fillId="6" borderId="3" xfId="0" applyFont="1" applyFill="1" applyBorder="1" applyAlignment="1">
      <alignment horizontal="left" readingOrder="1"/>
    </xf>
    <xf numFmtId="3" fontId="5" fillId="6" borderId="3" xfId="0" applyNumberFormat="1" applyFont="1" applyFill="1" applyBorder="1" applyAlignment="1">
      <alignment horizontal="left" readingOrder="1"/>
    </xf>
    <xf numFmtId="49" fontId="5" fillId="6" borderId="3" xfId="0" applyNumberFormat="1" applyFont="1" applyFill="1" applyBorder="1" applyAlignment="1">
      <alignment wrapText="1"/>
    </xf>
    <xf numFmtId="49" fontId="5" fillId="6" borderId="3" xfId="0" applyNumberFormat="1" applyFont="1" applyFill="1" applyBorder="1" applyAlignment="1">
      <alignment horizontal="left" vertical="top" wrapText="1"/>
    </xf>
    <xf numFmtId="49" fontId="5" fillId="6" borderId="3" xfId="0" applyNumberFormat="1" applyFont="1" applyFill="1" applyBorder="1" applyAlignment="1">
      <alignment vertical="top" wrapText="1"/>
    </xf>
    <xf numFmtId="0" fontId="5" fillId="6" borderId="3" xfId="0" applyNumberFormat="1" applyFont="1" applyFill="1" applyBorder="1" applyAlignment="1">
      <alignment horizontal="left" vertical="top"/>
    </xf>
    <xf numFmtId="49" fontId="5" fillId="6" borderId="3" xfId="0" applyNumberFormat="1" applyFont="1" applyFill="1" applyBorder="1" applyAlignment="1">
      <alignment horizontal="left"/>
    </xf>
    <xf numFmtId="0" fontId="5" fillId="6" borderId="3" xfId="0" applyFont="1" applyFill="1" applyBorder="1" applyAlignment="1">
      <alignment horizontal="left"/>
    </xf>
    <xf numFmtId="0" fontId="5" fillId="6" borderId="3" xfId="0" applyNumberFormat="1" applyFont="1" applyFill="1" applyBorder="1" applyAlignment="1">
      <alignment horizontal="left"/>
    </xf>
    <xf numFmtId="3" fontId="5" fillId="6" borderId="3" xfId="0" applyNumberFormat="1" applyFont="1" applyFill="1" applyBorder="1" applyAlignment="1">
      <alignment horizontal="left"/>
    </xf>
    <xf numFmtId="9" fontId="5" fillId="6" borderId="3" xfId="0" applyNumberFormat="1" applyFont="1" applyFill="1" applyBorder="1" applyAlignment="1">
      <alignment horizontal="left"/>
    </xf>
    <xf numFmtId="2" fontId="5" fillId="6" borderId="3" xfId="0" applyNumberFormat="1" applyFont="1" applyFill="1" applyBorder="1" applyAlignment="1">
      <alignment horizontal="left"/>
    </xf>
    <xf numFmtId="49" fontId="5" fillId="6" borderId="3" xfId="0" applyNumberFormat="1" applyFont="1" applyFill="1" applyBorder="1" applyAlignment="1">
      <alignment horizontal="left" vertical="top"/>
    </xf>
    <xf numFmtId="0" fontId="5" fillId="6" borderId="4" xfId="0" applyFont="1" applyFill="1" applyBorder="1" applyAlignment="1">
      <alignment horizontal="left"/>
    </xf>
    <xf numFmtId="0" fontId="5" fillId="6" borderId="2" xfId="0" applyFont="1" applyFill="1" applyBorder="1" applyAlignment="1">
      <alignment horizontal="left" vertical="top"/>
    </xf>
    <xf numFmtId="0" fontId="5" fillId="6" borderId="3" xfId="0" applyFont="1" applyFill="1" applyBorder="1" applyAlignment="1">
      <alignment horizontal="left" wrapText="1"/>
    </xf>
    <xf numFmtId="1" fontId="5" fillId="6" borderId="3" xfId="0" applyNumberFormat="1" applyFont="1" applyFill="1" applyBorder="1" applyAlignment="1">
      <alignment horizontal="left"/>
    </xf>
    <xf numFmtId="0" fontId="5" fillId="6" borderId="3" xfId="0" applyFont="1" applyFill="1" applyBorder="1" applyAlignment="1">
      <alignment horizontal="left" vertical="top" wrapText="1"/>
    </xf>
    <xf numFmtId="0" fontId="5" fillId="6" borderId="3" xfId="0" applyFont="1" applyFill="1" applyBorder="1" applyAlignment="1">
      <alignment horizontal="left" vertical="top"/>
    </xf>
    <xf numFmtId="0" fontId="5" fillId="6" borderId="4" xfId="0" applyFont="1" applyFill="1" applyBorder="1" applyAlignment="1">
      <alignment horizontal="left" vertical="top"/>
    </xf>
    <xf numFmtId="0" fontId="5" fillId="6" borderId="2" xfId="0" applyFont="1" applyFill="1" applyBorder="1" applyAlignment="1">
      <alignment horizontal="left"/>
    </xf>
    <xf numFmtId="49" fontId="5" fillId="6" borderId="3" xfId="0" applyNumberFormat="1" applyFont="1" applyFill="1" applyBorder="1" applyAlignment="1">
      <alignment horizontal="left" wrapText="1"/>
    </xf>
    <xf numFmtId="0" fontId="5" fillId="6" borderId="7" xfId="0" applyFont="1" applyFill="1" applyBorder="1" applyAlignment="1">
      <alignment horizontal="left" vertical="top"/>
    </xf>
    <xf numFmtId="49" fontId="0" fillId="0" borderId="2" xfId="0" applyNumberFormat="1" applyBorder="1"/>
    <xf numFmtId="0" fontId="0" fillId="0" borderId="2" xfId="0" applyBorder="1"/>
    <xf numFmtId="49" fontId="6" fillId="0" borderId="2" xfId="0" applyNumberFormat="1" applyFont="1" applyBorder="1"/>
    <xf numFmtId="0" fontId="0" fillId="6" borderId="2" xfId="0" applyFill="1" applyBorder="1" applyAlignment="1">
      <alignment vertical="top" wrapText="1"/>
    </xf>
    <xf numFmtId="0" fontId="0" fillId="0" borderId="0" xfId="0" applyNumberFormat="1" applyAlignment="1">
      <alignment vertical="top" wrapText="1"/>
    </xf>
    <xf numFmtId="0" fontId="5" fillId="6" borderId="3" xfId="0" applyNumberFormat="1" applyFont="1" applyFill="1" applyBorder="1"/>
    <xf numFmtId="49" fontId="5" fillId="6" borderId="3" xfId="0" applyNumberFormat="1" applyFont="1" applyFill="1" applyBorder="1"/>
    <xf numFmtId="21" fontId="5" fillId="6" borderId="3" xfId="0" applyNumberFormat="1" applyFont="1" applyFill="1" applyBorder="1"/>
    <xf numFmtId="3" fontId="5" fillId="6" borderId="3" xfId="0" applyNumberFormat="1" applyFont="1" applyFill="1" applyBorder="1"/>
    <xf numFmtId="9" fontId="5" fillId="6" borderId="3" xfId="0" applyNumberFormat="1" applyFont="1" applyFill="1" applyBorder="1"/>
    <xf numFmtId="1" fontId="5" fillId="6" borderId="3" xfId="0" applyNumberFormat="1" applyFont="1" applyFill="1" applyBorder="1"/>
    <xf numFmtId="2" fontId="5" fillId="6" borderId="3" xfId="0" applyNumberFormat="1" applyFont="1" applyFill="1" applyBorder="1"/>
    <xf numFmtId="0" fontId="5" fillId="0" borderId="0" xfId="0" applyNumberFormat="1" applyFont="1"/>
    <xf numFmtId="0" fontId="5" fillId="6" borderId="3" xfId="0" applyFont="1" applyFill="1" applyBorder="1"/>
    <xf numFmtId="10" fontId="5" fillId="6" borderId="3" xfId="0" applyNumberFormat="1" applyFont="1" applyFill="1" applyBorder="1"/>
    <xf numFmtId="10" fontId="5" fillId="6" borderId="3" xfId="0" applyNumberFormat="1" applyFont="1" applyFill="1" applyBorder="1" applyAlignment="1">
      <alignment vertical="top" wrapText="1"/>
    </xf>
    <xf numFmtId="0" fontId="5" fillId="6" borderId="3" xfId="0" applyFont="1" applyFill="1" applyBorder="1" applyAlignment="1">
      <alignment vertical="top" wrapText="1"/>
    </xf>
    <xf numFmtId="3" fontId="5" fillId="6" borderId="3" xfId="0" applyNumberFormat="1" applyFont="1" applyFill="1" applyBorder="1" applyAlignment="1">
      <alignment vertical="top" wrapText="1"/>
    </xf>
    <xf numFmtId="9" fontId="5" fillId="6" borderId="3" xfId="0" applyNumberFormat="1" applyFont="1" applyFill="1" applyBorder="1" applyAlignment="1">
      <alignment vertical="top" wrapText="1"/>
    </xf>
    <xf numFmtId="0" fontId="5" fillId="6" borderId="3" xfId="0" applyNumberFormat="1" applyFont="1" applyFill="1" applyBorder="1" applyAlignment="1">
      <alignment vertical="top"/>
    </xf>
    <xf numFmtId="49" fontId="5" fillId="6" borderId="3" xfId="0" applyNumberFormat="1" applyFont="1" applyFill="1" applyBorder="1" applyAlignment="1">
      <alignment vertical="top"/>
    </xf>
    <xf numFmtId="21" fontId="5" fillId="6" borderId="3" xfId="0" applyNumberFormat="1" applyFont="1" applyFill="1" applyBorder="1" applyAlignment="1">
      <alignment vertical="top"/>
    </xf>
    <xf numFmtId="1" fontId="5" fillId="6" borderId="3" xfId="0" applyNumberFormat="1" applyFont="1" applyFill="1" applyBorder="1" applyAlignment="1">
      <alignment vertical="top" wrapText="1"/>
    </xf>
    <xf numFmtId="3" fontId="5" fillId="6" borderId="3" xfId="0" applyNumberFormat="1" applyFont="1" applyFill="1" applyBorder="1" applyAlignment="1">
      <alignment vertical="top"/>
    </xf>
    <xf numFmtId="1" fontId="5" fillId="6" borderId="3" xfId="0" applyNumberFormat="1" applyFont="1" applyFill="1" applyBorder="1" applyAlignment="1">
      <alignment vertical="top"/>
    </xf>
    <xf numFmtId="0" fontId="5" fillId="6" borderId="4" xfId="0" applyFont="1" applyFill="1" applyBorder="1" applyAlignment="1">
      <alignment vertical="top"/>
    </xf>
    <xf numFmtId="2" fontId="5" fillId="6" borderId="3" xfId="0" applyNumberFormat="1" applyFont="1" applyFill="1" applyBorder="1" applyAlignment="1">
      <alignment vertical="top"/>
    </xf>
    <xf numFmtId="0" fontId="5" fillId="6" borderId="2" xfId="0" applyFont="1" applyFill="1" applyBorder="1" applyAlignment="1">
      <alignment vertical="top"/>
    </xf>
    <xf numFmtId="46" fontId="5" fillId="6" borderId="3" xfId="0" applyNumberFormat="1" applyFont="1" applyFill="1" applyBorder="1"/>
    <xf numFmtId="0" fontId="0" fillId="0" borderId="0" xfId="0" applyNumberFormat="1" applyAlignment="1">
      <alignment horizontal="left"/>
    </xf>
    <xf numFmtId="0" fontId="0" fillId="2" borderId="8" xfId="0" applyFill="1" applyBorder="1"/>
    <xf numFmtId="49" fontId="1" fillId="2" borderId="9" xfId="0" applyNumberFormat="1" applyFont="1" applyFill="1" applyBorder="1" applyAlignment="1">
      <alignment horizontal="center"/>
    </xf>
    <xf numFmtId="0" fontId="1" fillId="2" borderId="9" xfId="0" applyFont="1" applyFill="1" applyBorder="1" applyAlignment="1">
      <alignment horizontal="center"/>
    </xf>
    <xf numFmtId="3" fontId="5" fillId="6" borderId="14" xfId="0" applyNumberFormat="1" applyFont="1" applyFill="1" applyBorder="1" applyAlignment="1">
      <alignment horizontal="left" readingOrder="1"/>
    </xf>
    <xf numFmtId="49" fontId="3" fillId="4" borderId="15" xfId="0" applyNumberFormat="1" applyFont="1" applyFill="1" applyBorder="1" applyAlignment="1">
      <alignment horizontal="left" vertical="top" wrapText="1"/>
    </xf>
    <xf numFmtId="49" fontId="3" fillId="4" borderId="16" xfId="0" applyNumberFormat="1" applyFont="1" applyFill="1" applyBorder="1" applyAlignment="1">
      <alignment horizontal="center" vertical="top" wrapText="1"/>
    </xf>
    <xf numFmtId="49" fontId="3" fillId="6" borderId="16" xfId="0" applyNumberFormat="1" applyFont="1" applyFill="1" applyBorder="1" applyAlignment="1">
      <alignment horizontal="center" vertical="top" wrapText="1"/>
    </xf>
    <xf numFmtId="49" fontId="3" fillId="6" borderId="17" xfId="0" applyNumberFormat="1" applyFont="1" applyFill="1" applyBorder="1" applyAlignment="1">
      <alignment horizontal="center" vertical="top" wrapText="1"/>
    </xf>
    <xf numFmtId="49" fontId="3" fillId="6" borderId="18" xfId="0" applyNumberFormat="1" applyFont="1" applyFill="1" applyBorder="1" applyAlignment="1">
      <alignment horizontal="center" vertical="top" wrapText="1"/>
    </xf>
    <xf numFmtId="49" fontId="3" fillId="6" borderId="19" xfId="0" applyNumberFormat="1" applyFont="1" applyFill="1" applyBorder="1" applyAlignment="1">
      <alignment horizontal="center" vertical="top" wrapText="1"/>
    </xf>
    <xf numFmtId="0" fontId="0" fillId="6" borderId="1" xfId="0" applyFill="1" applyBorder="1" applyAlignment="1">
      <alignment vertical="top" wrapText="1"/>
    </xf>
    <xf numFmtId="0" fontId="5" fillId="6" borderId="14" xfId="0" applyNumberFormat="1" applyFont="1" applyFill="1" applyBorder="1"/>
    <xf numFmtId="49" fontId="5" fillId="6" borderId="14" xfId="0" applyNumberFormat="1" applyFont="1" applyFill="1" applyBorder="1"/>
    <xf numFmtId="49" fontId="5" fillId="6" borderId="14" xfId="0" applyNumberFormat="1" applyFont="1" applyFill="1" applyBorder="1" applyAlignment="1">
      <alignment vertical="top" wrapText="1"/>
    </xf>
    <xf numFmtId="21" fontId="5" fillId="6" borderId="14" xfId="0" applyNumberFormat="1" applyFont="1" applyFill="1" applyBorder="1"/>
    <xf numFmtId="3" fontId="5" fillId="6" borderId="14" xfId="0" applyNumberFormat="1" applyFont="1" applyFill="1" applyBorder="1" applyAlignment="1">
      <alignment vertical="top" wrapText="1"/>
    </xf>
    <xf numFmtId="9" fontId="5" fillId="6" borderId="14" xfId="0" applyNumberFormat="1" applyFont="1" applyFill="1" applyBorder="1" applyAlignment="1">
      <alignment vertical="top" wrapText="1"/>
    </xf>
    <xf numFmtId="1" fontId="5" fillId="6" borderId="14" xfId="0" applyNumberFormat="1" applyFont="1" applyFill="1" applyBorder="1" applyAlignment="1">
      <alignment vertical="top" wrapText="1"/>
    </xf>
    <xf numFmtId="10" fontId="5" fillId="6" borderId="14" xfId="0" applyNumberFormat="1" applyFont="1" applyFill="1" applyBorder="1" applyAlignment="1">
      <alignment vertical="top" wrapText="1"/>
    </xf>
    <xf numFmtId="3" fontId="5" fillId="6" borderId="14" xfId="0" applyNumberFormat="1" applyFont="1" applyFill="1" applyBorder="1"/>
    <xf numFmtId="0" fontId="5" fillId="6" borderId="3" xfId="0" applyFont="1" applyFill="1" applyBorder="1" applyAlignment="1">
      <alignment vertical="top"/>
    </xf>
    <xf numFmtId="46" fontId="5" fillId="6" borderId="3" xfId="0" applyNumberFormat="1" applyFont="1" applyFill="1" applyBorder="1" applyAlignment="1">
      <alignment vertical="top"/>
    </xf>
    <xf numFmtId="10" fontId="5" fillId="6" borderId="3" xfId="0" applyNumberFormat="1" applyFont="1" applyFill="1" applyBorder="1" applyAlignment="1">
      <alignment vertical="top"/>
    </xf>
    <xf numFmtId="0" fontId="5" fillId="6" borderId="5" xfId="0" applyFont="1" applyFill="1" applyBorder="1"/>
    <xf numFmtId="0" fontId="5" fillId="6" borderId="6" xfId="0" applyFont="1" applyFill="1" applyBorder="1"/>
    <xf numFmtId="0" fontId="0" fillId="2" borderId="8" xfId="0" applyFill="1" applyBorder="1" applyAlignment="1">
      <alignment horizontal="left"/>
    </xf>
    <xf numFmtId="0" fontId="5" fillId="6" borderId="14" xfId="0" applyNumberFormat="1" applyFont="1" applyFill="1" applyBorder="1" applyAlignment="1">
      <alignment horizontal="left"/>
    </xf>
    <xf numFmtId="21" fontId="5" fillId="6" borderId="14" xfId="0" applyNumberFormat="1" applyFont="1" applyFill="1" applyBorder="1" applyAlignment="1">
      <alignment horizontal="right"/>
    </xf>
    <xf numFmtId="0" fontId="5" fillId="6" borderId="14" xfId="0" applyNumberFormat="1" applyFont="1" applyFill="1" applyBorder="1" applyAlignment="1">
      <alignment horizontal="right"/>
    </xf>
    <xf numFmtId="46" fontId="5" fillId="6" borderId="3" xfId="0" applyNumberFormat="1" applyFont="1" applyFill="1" applyBorder="1" applyAlignment="1">
      <alignment horizontal="right"/>
    </xf>
    <xf numFmtId="0" fontId="5" fillId="6" borderId="3" xfId="0" applyNumberFormat="1" applyFont="1" applyFill="1" applyBorder="1" applyAlignment="1">
      <alignment horizontal="right"/>
    </xf>
    <xf numFmtId="21" fontId="5" fillId="6" borderId="3" xfId="0" applyNumberFormat="1" applyFont="1" applyFill="1" applyBorder="1" applyAlignment="1">
      <alignment horizontal="right"/>
    </xf>
    <xf numFmtId="21" fontId="5" fillId="6" borderId="3" xfId="0" applyNumberFormat="1" applyFont="1" applyFill="1" applyBorder="1" applyAlignment="1">
      <alignment horizontal="right" vertical="top"/>
    </xf>
    <xf numFmtId="0" fontId="5" fillId="6" borderId="3" xfId="0" applyNumberFormat="1" applyFont="1" applyFill="1" applyBorder="1" applyAlignment="1">
      <alignment horizontal="right" vertical="top"/>
    </xf>
    <xf numFmtId="46" fontId="5" fillId="6" borderId="3" xfId="0" applyNumberFormat="1" applyFont="1" applyFill="1" applyBorder="1" applyAlignment="1">
      <alignment horizontal="right" vertical="top"/>
    </xf>
    <xf numFmtId="3" fontId="5" fillId="6" borderId="3" xfId="0" applyNumberFormat="1" applyFont="1" applyFill="1" applyBorder="1" applyAlignment="1">
      <alignment horizontal="right" vertical="top" wrapText="1"/>
    </xf>
    <xf numFmtId="3" fontId="5" fillId="6" borderId="3" xfId="0" applyNumberFormat="1" applyFont="1" applyFill="1" applyBorder="1" applyAlignment="1">
      <alignment horizontal="right" vertical="top"/>
    </xf>
    <xf numFmtId="9" fontId="5" fillId="6" borderId="3" xfId="0" applyNumberFormat="1" applyFont="1" applyFill="1" applyBorder="1" applyAlignment="1">
      <alignment horizontal="right" vertical="top" wrapText="1"/>
    </xf>
    <xf numFmtId="1" fontId="5" fillId="6" borderId="3" xfId="0" applyNumberFormat="1" applyFont="1" applyFill="1" applyBorder="1" applyAlignment="1">
      <alignment horizontal="right" vertical="top" wrapText="1"/>
    </xf>
    <xf numFmtId="10" fontId="5" fillId="6" borderId="3" xfId="0" applyNumberFormat="1" applyFont="1" applyFill="1" applyBorder="1" applyAlignment="1">
      <alignment horizontal="right" vertical="top" wrapText="1"/>
    </xf>
    <xf numFmtId="2" fontId="5" fillId="6" borderId="3" xfId="0" applyNumberFormat="1" applyFont="1" applyFill="1" applyBorder="1" applyAlignment="1">
      <alignment horizontal="right" vertical="top"/>
    </xf>
    <xf numFmtId="0" fontId="0" fillId="6" borderId="20" xfId="0" applyFill="1" applyBorder="1"/>
    <xf numFmtId="0" fontId="0" fillId="6" borderId="21" xfId="0" applyFill="1" applyBorder="1"/>
    <xf numFmtId="49" fontId="3" fillId="4" borderId="15" xfId="0" applyNumberFormat="1" applyFont="1" applyFill="1" applyBorder="1" applyAlignment="1">
      <alignment vertical="top" wrapText="1"/>
    </xf>
    <xf numFmtId="49" fontId="3" fillId="4" borderId="16" xfId="0" applyNumberFormat="1" applyFont="1" applyFill="1" applyBorder="1" applyAlignment="1">
      <alignment vertical="top" wrapText="1"/>
    </xf>
    <xf numFmtId="49" fontId="3" fillId="6" borderId="16" xfId="0" applyNumberFormat="1" applyFont="1" applyFill="1" applyBorder="1" applyAlignment="1">
      <alignment vertical="top" wrapText="1"/>
    </xf>
    <xf numFmtId="49" fontId="3" fillId="6" borderId="17" xfId="0" applyNumberFormat="1" applyFont="1" applyFill="1" applyBorder="1" applyAlignment="1">
      <alignment vertical="top" wrapText="1"/>
    </xf>
    <xf numFmtId="49" fontId="3" fillId="6" borderId="18" xfId="0" applyNumberFormat="1" applyFont="1" applyFill="1" applyBorder="1" applyAlignment="1">
      <alignment vertical="top" wrapText="1"/>
    </xf>
    <xf numFmtId="0" fontId="0" fillId="6" borderId="24" xfId="0" applyFill="1" applyBorder="1" applyAlignment="1">
      <alignment vertical="top" wrapText="1"/>
    </xf>
    <xf numFmtId="0" fontId="0" fillId="6" borderId="25" xfId="0" applyFill="1" applyBorder="1" applyAlignment="1">
      <alignment vertical="top" wrapText="1"/>
    </xf>
    <xf numFmtId="0" fontId="0" fillId="0" borderId="26" xfId="0" applyNumberFormat="1" applyBorder="1" applyAlignment="1">
      <alignment vertical="top" wrapText="1"/>
    </xf>
    <xf numFmtId="1" fontId="5" fillId="6" borderId="14" xfId="0" applyNumberFormat="1" applyFont="1" applyFill="1" applyBorder="1"/>
    <xf numFmtId="0" fontId="5" fillId="6" borderId="22" xfId="0" applyFont="1" applyFill="1" applyBorder="1"/>
    <xf numFmtId="0" fontId="5" fillId="6" borderId="23" xfId="0" applyFont="1" applyFill="1" applyBorder="1"/>
    <xf numFmtId="9" fontId="5" fillId="6" borderId="3" xfId="0" applyNumberFormat="1" applyFont="1" applyFill="1" applyBorder="1" applyAlignment="1">
      <alignment vertical="top"/>
    </xf>
    <xf numFmtId="3" fontId="5" fillId="6" borderId="3" xfId="0" applyNumberFormat="1" applyFont="1" applyFill="1" applyBorder="1" applyAlignment="1">
      <alignment horizontal="right"/>
    </xf>
    <xf numFmtId="49" fontId="5" fillId="6" borderId="3" xfId="0" applyNumberFormat="1" applyFont="1" applyFill="1" applyBorder="1" applyAlignment="1">
      <alignment horizontal="right" vertical="top"/>
    </xf>
    <xf numFmtId="1" fontId="5" fillId="6" borderId="3" xfId="0" applyNumberFormat="1" applyFont="1" applyFill="1" applyBorder="1" applyAlignment="1">
      <alignment horizontal="right" vertical="top"/>
    </xf>
    <xf numFmtId="49" fontId="5" fillId="6" borderId="3" xfId="0" applyNumberFormat="1" applyFont="1" applyFill="1" applyBorder="1" applyAlignment="1">
      <alignment horizontal="right"/>
    </xf>
    <xf numFmtId="9" fontId="5" fillId="6" borderId="3" xfId="0" applyNumberFormat="1" applyFont="1" applyFill="1" applyBorder="1" applyAlignment="1">
      <alignment horizontal="right"/>
    </xf>
    <xf numFmtId="1" fontId="5" fillId="6" borderId="3" xfId="0" applyNumberFormat="1" applyFont="1" applyFill="1" applyBorder="1" applyAlignment="1">
      <alignment horizontal="right"/>
    </xf>
    <xf numFmtId="10" fontId="5" fillId="6" borderId="3" xfId="0" applyNumberFormat="1" applyFont="1" applyFill="1" applyBorder="1" applyAlignment="1">
      <alignment horizontal="right"/>
    </xf>
    <xf numFmtId="0" fontId="5" fillId="6" borderId="3" xfId="0" applyNumberFormat="1" applyFont="1" applyFill="1" applyBorder="1" applyAlignment="1">
      <alignment horizontal="right" readingOrder="1"/>
    </xf>
    <xf numFmtId="0" fontId="5" fillId="6" borderId="3" xfId="0" applyFont="1" applyFill="1" applyBorder="1" applyAlignment="1">
      <alignment horizontal="right" vertical="top"/>
    </xf>
    <xf numFmtId="10" fontId="5" fillId="6" borderId="3" xfId="0" applyNumberFormat="1" applyFont="1" applyFill="1" applyBorder="1" applyAlignment="1">
      <alignment horizontal="right" vertical="top"/>
    </xf>
    <xf numFmtId="9" fontId="5" fillId="6" borderId="3" xfId="0" applyNumberFormat="1" applyFont="1" applyFill="1" applyBorder="1" applyAlignment="1">
      <alignment horizontal="right" vertical="top"/>
    </xf>
    <xf numFmtId="49" fontId="5" fillId="6" borderId="14" xfId="0" applyNumberFormat="1" applyFont="1" applyFill="1" applyBorder="1" applyAlignment="1">
      <alignment wrapText="1"/>
    </xf>
    <xf numFmtId="9" fontId="5" fillId="6" borderId="14" xfId="0" applyNumberFormat="1" applyFont="1" applyFill="1" applyBorder="1"/>
    <xf numFmtId="2" fontId="5" fillId="6" borderId="14" xfId="0" applyNumberFormat="1" applyFont="1" applyFill="1" applyBorder="1"/>
    <xf numFmtId="49" fontId="3" fillId="6" borderId="19" xfId="0" applyNumberFormat="1" applyFont="1" applyFill="1" applyBorder="1" applyAlignment="1">
      <alignment vertical="top" wrapText="1"/>
    </xf>
    <xf numFmtId="49" fontId="5" fillId="6" borderId="3" xfId="0" applyNumberFormat="1" applyFont="1" applyFill="1" applyBorder="1" applyAlignment="1">
      <alignment horizontal="right" readingOrder="1"/>
    </xf>
    <xf numFmtId="0" fontId="5" fillId="6" borderId="3" xfId="0" applyFont="1" applyFill="1" applyBorder="1" applyAlignment="1">
      <alignment horizontal="right" readingOrder="1"/>
    </xf>
    <xf numFmtId="0" fontId="5" fillId="6" borderId="3" xfId="0" applyFont="1" applyFill="1" applyBorder="1" applyAlignment="1">
      <alignment horizontal="right"/>
    </xf>
    <xf numFmtId="2" fontId="5" fillId="6" borderId="3" xfId="0" applyNumberFormat="1" applyFont="1" applyFill="1" applyBorder="1" applyAlignment="1">
      <alignment horizontal="right"/>
    </xf>
    <xf numFmtId="3" fontId="5" fillId="6" borderId="3" xfId="0" applyNumberFormat="1" applyFont="1" applyFill="1" applyBorder="1" applyAlignment="1">
      <alignment horizontal="right" readingOrder="1"/>
    </xf>
    <xf numFmtId="0" fontId="9" fillId="0" borderId="27" xfId="0" applyFont="1" applyBorder="1" applyAlignment="1">
      <alignment horizontal="left" vertical="top"/>
    </xf>
    <xf numFmtId="0" fontId="9" fillId="0" borderId="27" xfId="0" applyFont="1" applyBorder="1" applyAlignment="1">
      <alignment horizontal="left" vertical="top" wrapText="1"/>
    </xf>
    <xf numFmtId="0" fontId="9" fillId="0" borderId="28" xfId="0" applyFont="1" applyBorder="1" applyAlignment="1">
      <alignment horizontal="left" vertical="top"/>
    </xf>
    <xf numFmtId="0" fontId="2" fillId="0" borderId="13" xfId="0" applyFont="1" applyFill="1" applyBorder="1" applyAlignment="1">
      <alignment horizontal="center" vertical="center"/>
    </xf>
    <xf numFmtId="0" fontId="5" fillId="0" borderId="27" xfId="0" applyFont="1" applyBorder="1" applyAlignment="1">
      <alignment horizontal="left" vertical="top"/>
    </xf>
    <xf numFmtId="0" fontId="5" fillId="0" borderId="27" xfId="0" applyFont="1" applyBorder="1" applyAlignment="1">
      <alignment horizontal="left" vertical="top" wrapText="1"/>
    </xf>
    <xf numFmtId="3" fontId="5" fillId="6" borderId="3" xfId="0" applyNumberFormat="1" applyFont="1" applyFill="1" applyBorder="1" applyAlignment="1">
      <alignment horizontal="left" vertical="top"/>
    </xf>
    <xf numFmtId="2" fontId="5" fillId="6" borderId="3" xfId="0" applyNumberFormat="1" applyFont="1" applyFill="1" applyBorder="1" applyAlignment="1">
      <alignment horizontal="left" vertical="top"/>
    </xf>
    <xf numFmtId="9" fontId="5" fillId="6" borderId="3" xfId="0" applyNumberFormat="1" applyFont="1" applyFill="1" applyBorder="1" applyAlignment="1">
      <alignment horizontal="left" vertical="top"/>
    </xf>
    <xf numFmtId="0" fontId="5" fillId="0" borderId="28" xfId="0" applyFont="1" applyBorder="1" applyAlignment="1">
      <alignment horizontal="left" vertical="top" wrapText="1"/>
    </xf>
    <xf numFmtId="3" fontId="9" fillId="0" borderId="27" xfId="0" applyNumberFormat="1" applyFont="1" applyBorder="1" applyAlignment="1">
      <alignment horizontal="left" vertical="top"/>
    </xf>
    <xf numFmtId="0" fontId="9" fillId="0" borderId="31" xfId="0" applyFont="1" applyBorder="1" applyAlignment="1">
      <alignment horizontal="left" vertical="top"/>
    </xf>
    <xf numFmtId="0" fontId="0" fillId="2" borderId="33" xfId="0" applyFill="1" applyBorder="1" applyAlignment="1">
      <alignment horizontal="left"/>
    </xf>
    <xf numFmtId="49" fontId="1" fillId="2" borderId="34" xfId="0" applyNumberFormat="1" applyFont="1" applyFill="1" applyBorder="1" applyAlignment="1">
      <alignment horizontal="center"/>
    </xf>
    <xf numFmtId="0" fontId="1" fillId="2" borderId="34" xfId="0" applyFont="1" applyFill="1" applyBorder="1" applyAlignment="1">
      <alignment horizontal="center"/>
    </xf>
    <xf numFmtId="49" fontId="2" fillId="7" borderId="37" xfId="0" applyNumberFormat="1" applyFont="1" applyFill="1" applyBorder="1" applyAlignment="1">
      <alignment horizontal="center" vertical="center"/>
    </xf>
    <xf numFmtId="0" fontId="5" fillId="6" borderId="1" xfId="0" applyFont="1" applyFill="1" applyBorder="1"/>
    <xf numFmtId="0" fontId="5" fillId="6" borderId="1" xfId="0" applyFont="1" applyFill="1" applyBorder="1" applyAlignment="1">
      <alignment vertical="top"/>
    </xf>
    <xf numFmtId="0" fontId="5" fillId="6" borderId="1" xfId="0" applyFont="1" applyFill="1" applyBorder="1" applyAlignment="1">
      <alignment horizontal="left" vertical="top"/>
    </xf>
    <xf numFmtId="0" fontId="5" fillId="6" borderId="1" xfId="0" applyFont="1" applyFill="1" applyBorder="1" applyAlignment="1">
      <alignment horizontal="left"/>
    </xf>
    <xf numFmtId="49" fontId="3" fillId="4" borderId="38" xfId="0" applyNumberFormat="1" applyFont="1" applyFill="1" applyBorder="1" applyAlignment="1">
      <alignment horizontal="left" vertical="top" wrapText="1"/>
    </xf>
    <xf numFmtId="49" fontId="3" fillId="6" borderId="39" xfId="0" applyNumberFormat="1" applyFont="1" applyFill="1" applyBorder="1" applyAlignment="1">
      <alignment vertical="top" wrapText="1"/>
    </xf>
    <xf numFmtId="49" fontId="3" fillId="4" borderId="39" xfId="0" applyNumberFormat="1" applyFont="1" applyFill="1" applyBorder="1" applyAlignment="1">
      <alignment vertical="top" wrapText="1"/>
    </xf>
    <xf numFmtId="49" fontId="3" fillId="6" borderId="40" xfId="0" applyNumberFormat="1" applyFont="1" applyFill="1" applyBorder="1" applyAlignment="1">
      <alignment vertical="top" wrapText="1"/>
    </xf>
    <xf numFmtId="49" fontId="3" fillId="6" borderId="41" xfId="0" applyNumberFormat="1" applyFont="1" applyFill="1" applyBorder="1" applyAlignment="1">
      <alignment vertical="top" wrapText="1"/>
    </xf>
    <xf numFmtId="49" fontId="3" fillId="6" borderId="42" xfId="0" applyNumberFormat="1" applyFont="1" applyFill="1" applyBorder="1" applyAlignment="1">
      <alignment vertical="top" wrapText="1"/>
    </xf>
    <xf numFmtId="0" fontId="5" fillId="6" borderId="14" xfId="0" applyFont="1" applyFill="1" applyBorder="1" applyAlignment="1">
      <alignment horizontal="left" vertical="top"/>
    </xf>
    <xf numFmtId="0" fontId="5" fillId="6" borderId="14" xfId="0" applyFont="1" applyFill="1" applyBorder="1" applyAlignment="1">
      <alignment horizontal="left" vertical="top" wrapText="1"/>
    </xf>
    <xf numFmtId="3" fontId="5" fillId="6" borderId="14" xfId="0" applyNumberFormat="1" applyFont="1" applyFill="1" applyBorder="1" applyAlignment="1">
      <alignment horizontal="left" vertical="top"/>
    </xf>
    <xf numFmtId="9" fontId="5" fillId="6" borderId="14" xfId="0" applyNumberFormat="1" applyFont="1" applyFill="1" applyBorder="1" applyAlignment="1">
      <alignment horizontal="left" vertical="top"/>
    </xf>
    <xf numFmtId="2" fontId="5" fillId="6" borderId="14" xfId="0" applyNumberFormat="1" applyFont="1" applyFill="1" applyBorder="1" applyAlignment="1">
      <alignment horizontal="left" vertical="top"/>
    </xf>
    <xf numFmtId="0" fontId="0" fillId="6" borderId="22" xfId="0" applyFill="1" applyBorder="1"/>
    <xf numFmtId="49" fontId="5" fillId="6" borderId="27" xfId="0" applyNumberFormat="1" applyFont="1" applyFill="1" applyBorder="1" applyAlignment="1">
      <alignment horizontal="left" vertical="top" wrapText="1"/>
    </xf>
    <xf numFmtId="49" fontId="5" fillId="6" borderId="27" xfId="0" applyNumberFormat="1" applyFont="1" applyFill="1" applyBorder="1" applyAlignment="1">
      <alignment horizontal="left" vertical="top"/>
    </xf>
    <xf numFmtId="0" fontId="11" fillId="0" borderId="27" xfId="0" applyFont="1" applyBorder="1" applyAlignment="1">
      <alignment horizontal="left" vertical="top"/>
    </xf>
    <xf numFmtId="0" fontId="11" fillId="0" borderId="27" xfId="0" applyFont="1" applyBorder="1" applyAlignment="1">
      <alignment horizontal="left" vertical="top" wrapText="1"/>
    </xf>
    <xf numFmtId="0" fontId="5" fillId="6" borderId="27" xfId="0" applyFont="1" applyFill="1" applyBorder="1" applyAlignment="1">
      <alignment horizontal="left" vertical="top"/>
    </xf>
    <xf numFmtId="0" fontId="13" fillId="0" borderId="27" xfId="0" applyFont="1" applyBorder="1" applyAlignment="1">
      <alignment horizontal="left" vertical="top"/>
    </xf>
    <xf numFmtId="0" fontId="15" fillId="0" borderId="27" xfId="0" applyFont="1" applyBorder="1" applyAlignment="1">
      <alignment horizontal="left" vertical="top"/>
    </xf>
    <xf numFmtId="0" fontId="5" fillId="6" borderId="27" xfId="0" applyFont="1" applyFill="1" applyBorder="1" applyAlignment="1">
      <alignment horizontal="left" vertical="top" wrapText="1"/>
    </xf>
    <xf numFmtId="0" fontId="9" fillId="0" borderId="28" xfId="0" applyFont="1" applyBorder="1" applyAlignment="1">
      <alignment horizontal="left" vertical="top" wrapText="1"/>
    </xf>
    <xf numFmtId="0" fontId="5" fillId="6" borderId="29" xfId="0" applyFont="1" applyFill="1" applyBorder="1"/>
    <xf numFmtId="0" fontId="5" fillId="6" borderId="43" xfId="0" applyNumberFormat="1" applyFont="1" applyFill="1" applyBorder="1" applyAlignment="1">
      <alignment horizontal="left" vertical="top"/>
    </xf>
    <xf numFmtId="0" fontId="5" fillId="6" borderId="30" xfId="0" applyFont="1" applyFill="1" applyBorder="1"/>
    <xf numFmtId="0" fontId="5" fillId="6" borderId="30" xfId="0" applyFont="1" applyFill="1" applyBorder="1" applyAlignment="1">
      <alignment vertical="top"/>
    </xf>
    <xf numFmtId="0" fontId="5" fillId="6" borderId="30" xfId="0" applyFont="1" applyFill="1" applyBorder="1" applyAlignment="1">
      <alignment horizontal="left"/>
    </xf>
    <xf numFmtId="0" fontId="5" fillId="6" borderId="30" xfId="0" applyFont="1" applyFill="1" applyBorder="1" applyAlignment="1">
      <alignment horizontal="left" vertical="top"/>
    </xf>
    <xf numFmtId="0" fontId="0" fillId="6" borderId="30" xfId="0" applyFill="1" applyBorder="1"/>
    <xf numFmtId="0" fontId="9" fillId="0" borderId="31" xfId="0" applyFont="1" applyBorder="1" applyAlignment="1">
      <alignment horizontal="left" vertical="top" wrapText="1"/>
    </xf>
    <xf numFmtId="0" fontId="5" fillId="0" borderId="31" xfId="0" applyFont="1" applyBorder="1" applyAlignment="1">
      <alignment horizontal="left" vertical="top" wrapText="1"/>
    </xf>
    <xf numFmtId="0" fontId="5" fillId="6" borderId="44" xfId="0" applyNumberFormat="1" applyFont="1" applyFill="1" applyBorder="1" applyAlignment="1">
      <alignment horizontal="left" vertical="top"/>
    </xf>
    <xf numFmtId="49" fontId="5" fillId="6" borderId="27" xfId="0" applyNumberFormat="1" applyFont="1" applyFill="1" applyBorder="1" applyAlignment="1">
      <alignment horizontal="left"/>
    </xf>
    <xf numFmtId="0" fontId="9" fillId="0" borderId="3" xfId="0" applyFont="1" applyBorder="1" applyAlignment="1">
      <alignment horizontal="left" vertical="top" wrapText="1"/>
    </xf>
    <xf numFmtId="49" fontId="5" fillId="6" borderId="27" xfId="0" applyNumberFormat="1" applyFont="1" applyFill="1" applyBorder="1"/>
    <xf numFmtId="0" fontId="5" fillId="0" borderId="3" xfId="0" applyFont="1" applyBorder="1" applyAlignment="1">
      <alignment horizontal="left" vertical="top" wrapText="1"/>
    </xf>
    <xf numFmtId="0" fontId="11" fillId="0" borderId="3" xfId="0" applyFont="1" applyBorder="1" applyAlignment="1">
      <alignment horizontal="left" vertical="top" wrapText="1"/>
    </xf>
    <xf numFmtId="0" fontId="10" fillId="0" borderId="27" xfId="0" applyFont="1" applyBorder="1"/>
    <xf numFmtId="49" fontId="5" fillId="6" borderId="0" xfId="0" applyNumberFormat="1" applyFont="1" applyFill="1" applyBorder="1" applyAlignment="1">
      <alignment horizontal="left"/>
    </xf>
    <xf numFmtId="0" fontId="5" fillId="6" borderId="32" xfId="0" applyFont="1" applyFill="1" applyBorder="1"/>
    <xf numFmtId="3" fontId="9" fillId="0" borderId="28" xfId="0" applyNumberFormat="1" applyFont="1" applyBorder="1" applyAlignment="1">
      <alignment horizontal="right" vertical="top" wrapText="1"/>
    </xf>
    <xf numFmtId="3" fontId="9" fillId="0" borderId="27" xfId="0" applyNumberFormat="1" applyFont="1" applyBorder="1" applyAlignment="1">
      <alignment horizontal="right" vertical="top" wrapText="1"/>
    </xf>
    <xf numFmtId="3" fontId="5" fillId="6" borderId="27" xfId="0" applyNumberFormat="1" applyFont="1" applyFill="1" applyBorder="1" applyAlignment="1">
      <alignment horizontal="right" vertical="top" wrapText="1"/>
    </xf>
    <xf numFmtId="3" fontId="11" fillId="0" borderId="27" xfId="0" applyNumberFormat="1" applyFont="1" applyBorder="1" applyAlignment="1">
      <alignment horizontal="right" vertical="top" wrapText="1"/>
    </xf>
    <xf numFmtId="3" fontId="5" fillId="6" borderId="27" xfId="0" applyNumberFormat="1" applyFont="1" applyFill="1" applyBorder="1" applyAlignment="1">
      <alignment horizontal="right" vertical="top"/>
    </xf>
    <xf numFmtId="3" fontId="9" fillId="0" borderId="31" xfId="0" applyNumberFormat="1" applyFont="1" applyBorder="1" applyAlignment="1">
      <alignment horizontal="right" vertical="top" wrapText="1"/>
    </xf>
    <xf numFmtId="3" fontId="5" fillId="0" borderId="28" xfId="0" applyNumberFormat="1" applyFont="1" applyBorder="1" applyAlignment="1">
      <alignment horizontal="right" vertical="top"/>
    </xf>
    <xf numFmtId="3" fontId="9" fillId="0" borderId="27" xfId="0" applyNumberFormat="1" applyFont="1" applyFill="1" applyBorder="1" applyAlignment="1">
      <alignment horizontal="right" vertical="top" wrapText="1"/>
    </xf>
    <xf numFmtId="3" fontId="9" fillId="0" borderId="27" xfId="0" applyNumberFormat="1" applyFont="1" applyFill="1" applyBorder="1" applyAlignment="1">
      <alignment horizontal="right" vertical="top"/>
    </xf>
    <xf numFmtId="3" fontId="9" fillId="0" borderId="27" xfId="0" applyNumberFormat="1" applyFont="1" applyBorder="1" applyAlignment="1">
      <alignment horizontal="right" vertical="top"/>
    </xf>
    <xf numFmtId="3" fontId="10" fillId="0" borderId="27" xfId="0" applyNumberFormat="1" applyFont="1" applyBorder="1" applyAlignment="1">
      <alignment horizontal="right" vertical="top" readingOrder="1"/>
    </xf>
    <xf numFmtId="3" fontId="5" fillId="0" borderId="27" xfId="0" applyNumberFormat="1" applyFont="1" applyBorder="1" applyAlignment="1">
      <alignment horizontal="right" vertical="top"/>
    </xf>
    <xf numFmtId="3" fontId="11" fillId="0" borderId="27" xfId="0" applyNumberFormat="1" applyFont="1" applyBorder="1" applyAlignment="1">
      <alignment horizontal="right" vertical="top"/>
    </xf>
    <xf numFmtId="3" fontId="5" fillId="6" borderId="27" xfId="0" applyNumberFormat="1" applyFont="1" applyFill="1" applyBorder="1" applyAlignment="1">
      <alignment horizontal="right" vertical="top" readingOrder="1"/>
    </xf>
    <xf numFmtId="3" fontId="9" fillId="0" borderId="31" xfId="0" applyNumberFormat="1" applyFont="1" applyBorder="1" applyAlignment="1">
      <alignment horizontal="right" vertical="top"/>
    </xf>
    <xf numFmtId="21" fontId="5" fillId="0" borderId="28" xfId="0" applyNumberFormat="1" applyFont="1" applyBorder="1" applyAlignment="1">
      <alignment horizontal="right" vertical="top"/>
    </xf>
    <xf numFmtId="0" fontId="5" fillId="0" borderId="28" xfId="0" applyFont="1" applyBorder="1" applyAlignment="1">
      <alignment horizontal="right" vertical="top"/>
    </xf>
    <xf numFmtId="21" fontId="5" fillId="0" borderId="27" xfId="0" applyNumberFormat="1" applyFont="1" applyBorder="1" applyAlignment="1">
      <alignment horizontal="right" vertical="top"/>
    </xf>
    <xf numFmtId="0" fontId="5" fillId="0" borderId="27" xfId="0" applyFont="1" applyBorder="1" applyAlignment="1">
      <alignment horizontal="right" vertical="top"/>
    </xf>
    <xf numFmtId="21" fontId="9" fillId="0" borderId="27" xfId="0" applyNumberFormat="1" applyFont="1" applyBorder="1" applyAlignment="1">
      <alignment horizontal="right" vertical="top"/>
    </xf>
    <xf numFmtId="0" fontId="9" fillId="0" borderId="27" xfId="0" applyFont="1" applyBorder="1" applyAlignment="1">
      <alignment horizontal="right" vertical="top"/>
    </xf>
    <xf numFmtId="21" fontId="5" fillId="6" borderId="27" xfId="0" applyNumberFormat="1" applyFont="1" applyFill="1" applyBorder="1" applyAlignment="1">
      <alignment horizontal="right" vertical="top"/>
    </xf>
    <xf numFmtId="0" fontId="5" fillId="6" borderId="27" xfId="0" applyFont="1" applyFill="1" applyBorder="1" applyAlignment="1">
      <alignment horizontal="right" vertical="top"/>
    </xf>
    <xf numFmtId="21" fontId="11" fillId="0" borderId="27" xfId="0" applyNumberFormat="1" applyFont="1" applyBorder="1" applyAlignment="1">
      <alignment horizontal="right" vertical="top"/>
    </xf>
    <xf numFmtId="0" fontId="11" fillId="0" borderId="27" xfId="0" applyFont="1" applyBorder="1" applyAlignment="1">
      <alignment horizontal="right" vertical="top"/>
    </xf>
    <xf numFmtId="164" fontId="5" fillId="6" borderId="27" xfId="0" applyNumberFormat="1" applyFont="1" applyFill="1" applyBorder="1" applyAlignment="1">
      <alignment horizontal="right" vertical="top"/>
    </xf>
    <xf numFmtId="0" fontId="5" fillId="6" borderId="27" xfId="0" applyNumberFormat="1" applyFont="1" applyFill="1" applyBorder="1" applyAlignment="1">
      <alignment horizontal="right" vertical="top"/>
    </xf>
    <xf numFmtId="21" fontId="9" fillId="0" borderId="31" xfId="0" applyNumberFormat="1" applyFont="1" applyBorder="1" applyAlignment="1">
      <alignment horizontal="right" vertical="top"/>
    </xf>
    <xf numFmtId="0" fontId="9" fillId="0" borderId="31" xfId="0" applyFont="1" applyBorder="1" applyAlignment="1">
      <alignment horizontal="right" vertical="top"/>
    </xf>
    <xf numFmtId="9" fontId="9" fillId="0" borderId="28" xfId="0" applyNumberFormat="1" applyFont="1" applyBorder="1" applyAlignment="1">
      <alignment horizontal="right" vertical="top" wrapText="1"/>
    </xf>
    <xf numFmtId="10" fontId="9" fillId="0" borderId="28" xfId="0" applyNumberFormat="1" applyFont="1" applyBorder="1" applyAlignment="1">
      <alignment horizontal="right" vertical="top" wrapText="1"/>
    </xf>
    <xf numFmtId="1" fontId="10" fillId="0" borderId="28" xfId="0" applyNumberFormat="1" applyFont="1" applyBorder="1" applyAlignment="1">
      <alignment horizontal="right" vertical="top" readingOrder="1"/>
    </xf>
    <xf numFmtId="9" fontId="9" fillId="0" borderId="27" xfId="0" applyNumberFormat="1" applyFont="1" applyFill="1" applyBorder="1" applyAlignment="1">
      <alignment horizontal="right" vertical="top"/>
    </xf>
    <xf numFmtId="10" fontId="9" fillId="0" borderId="27" xfId="0" applyNumberFormat="1" applyFont="1" applyBorder="1" applyAlignment="1">
      <alignment horizontal="right" vertical="top" wrapText="1"/>
    </xf>
    <xf numFmtId="3" fontId="5" fillId="0" borderId="27" xfId="0" applyNumberFormat="1" applyFont="1" applyFill="1" applyBorder="1" applyAlignment="1">
      <alignment horizontal="right" vertical="top"/>
    </xf>
    <xf numFmtId="9" fontId="9" fillId="0" borderId="27" xfId="0" applyNumberFormat="1" applyFont="1" applyFill="1" applyBorder="1" applyAlignment="1">
      <alignment horizontal="right" vertical="top" wrapText="1"/>
    </xf>
    <xf numFmtId="9" fontId="9" fillId="0" borderId="27" xfId="0" applyNumberFormat="1" applyFont="1" applyBorder="1" applyAlignment="1">
      <alignment horizontal="right" vertical="top" wrapText="1"/>
    </xf>
    <xf numFmtId="1" fontId="10" fillId="0" borderId="27" xfId="0" applyNumberFormat="1" applyFont="1" applyBorder="1" applyAlignment="1">
      <alignment horizontal="right" vertical="top" readingOrder="1"/>
    </xf>
    <xf numFmtId="9" fontId="5" fillId="6" borderId="27" xfId="0" applyNumberFormat="1" applyFont="1" applyFill="1" applyBorder="1" applyAlignment="1">
      <alignment horizontal="right" vertical="top"/>
    </xf>
    <xf numFmtId="2" fontId="5" fillId="6" borderId="27" xfId="0" applyNumberFormat="1" applyFont="1" applyFill="1" applyBorder="1" applyAlignment="1">
      <alignment horizontal="right" vertical="top"/>
    </xf>
    <xf numFmtId="10" fontId="5" fillId="0" borderId="27" xfId="0" applyNumberFormat="1" applyFont="1" applyBorder="1" applyAlignment="1">
      <alignment horizontal="right" vertical="top" wrapText="1"/>
    </xf>
    <xf numFmtId="9" fontId="12" fillId="0" borderId="27" xfId="1" applyFont="1" applyBorder="1" applyAlignment="1">
      <alignment horizontal="right" vertical="top"/>
    </xf>
    <xf numFmtId="9" fontId="11" fillId="0" borderId="27" xfId="0" applyNumberFormat="1" applyFont="1" applyBorder="1" applyAlignment="1">
      <alignment horizontal="right" vertical="top" wrapText="1"/>
    </xf>
    <xf numFmtId="10" fontId="11" fillId="0" borderId="27" xfId="0" applyNumberFormat="1" applyFont="1" applyBorder="1" applyAlignment="1">
      <alignment horizontal="right" vertical="top" wrapText="1"/>
    </xf>
    <xf numFmtId="9" fontId="5" fillId="6" borderId="27" xfId="0" applyNumberFormat="1" applyFont="1" applyFill="1" applyBorder="1" applyAlignment="1">
      <alignment horizontal="right" vertical="top" wrapText="1"/>
    </xf>
    <xf numFmtId="2" fontId="5" fillId="6" borderId="27" xfId="0" applyNumberFormat="1" applyFont="1" applyFill="1" applyBorder="1" applyAlignment="1">
      <alignment horizontal="right" vertical="top" wrapText="1"/>
    </xf>
    <xf numFmtId="9" fontId="9" fillId="0" borderId="31" xfId="0" applyNumberFormat="1" applyFont="1" applyBorder="1" applyAlignment="1">
      <alignment horizontal="right" vertical="top" wrapText="1"/>
    </xf>
    <xf numFmtId="10" fontId="9" fillId="0" borderId="31" xfId="0" applyNumberFormat="1" applyFont="1" applyBorder="1" applyAlignment="1">
      <alignment horizontal="right" vertical="top" wrapText="1"/>
    </xf>
    <xf numFmtId="0" fontId="0" fillId="6" borderId="45" xfId="0" applyFill="1" applyBorder="1" applyAlignment="1">
      <alignment vertical="top" wrapText="1"/>
    </xf>
    <xf numFmtId="3" fontId="10" fillId="0" borderId="28" xfId="0" applyNumberFormat="1" applyFont="1" applyBorder="1" applyAlignment="1">
      <alignment horizontal="right" vertical="top" readingOrder="1"/>
    </xf>
    <xf numFmtId="10" fontId="5" fillId="6" borderId="27" xfId="0" applyNumberFormat="1" applyFont="1" applyFill="1" applyBorder="1" applyAlignment="1">
      <alignment horizontal="right" vertical="top"/>
    </xf>
    <xf numFmtId="10" fontId="5" fillId="6" borderId="27" xfId="0" applyNumberFormat="1" applyFont="1" applyFill="1" applyBorder="1" applyAlignment="1">
      <alignment horizontal="right" vertical="top" wrapText="1"/>
    </xf>
    <xf numFmtId="164" fontId="9" fillId="0" borderId="27" xfId="0" applyNumberFormat="1" applyFont="1" applyBorder="1" applyAlignment="1">
      <alignment horizontal="right" vertical="top"/>
    </xf>
    <xf numFmtId="164" fontId="11" fillId="0" borderId="27" xfId="0" applyNumberFormat="1" applyFont="1" applyBorder="1" applyAlignment="1">
      <alignment horizontal="right" vertical="top"/>
    </xf>
    <xf numFmtId="49" fontId="5" fillId="0" borderId="27" xfId="0" applyNumberFormat="1" applyFont="1" applyFill="1" applyBorder="1" applyAlignment="1">
      <alignment horizontal="left" vertical="top" wrapText="1"/>
    </xf>
    <xf numFmtId="0" fontId="5" fillId="0" borderId="27" xfId="0" applyFont="1" applyFill="1" applyBorder="1" applyAlignment="1">
      <alignment horizontal="left" vertical="top"/>
    </xf>
    <xf numFmtId="0" fontId="13" fillId="0" borderId="27" xfId="0" applyFont="1" applyFill="1" applyBorder="1" applyAlignment="1">
      <alignment horizontal="left" vertical="top"/>
    </xf>
    <xf numFmtId="0" fontId="5" fillId="0" borderId="27" xfId="0" applyFont="1" applyFill="1" applyBorder="1" applyAlignment="1">
      <alignment horizontal="left" vertical="top" wrapText="1"/>
    </xf>
    <xf numFmtId="21" fontId="9" fillId="0" borderId="27" xfId="0" applyNumberFormat="1" applyFont="1" applyFill="1" applyBorder="1" applyAlignment="1">
      <alignment horizontal="right" vertical="top"/>
    </xf>
    <xf numFmtId="0" fontId="9" fillId="0" borderId="27" xfId="0" applyFont="1" applyFill="1" applyBorder="1" applyAlignment="1">
      <alignment horizontal="right" vertical="top"/>
    </xf>
    <xf numFmtId="3" fontId="5" fillId="0" borderId="27" xfId="0" applyNumberFormat="1" applyFont="1" applyFill="1" applyBorder="1" applyAlignment="1">
      <alignment horizontal="right" vertical="top" wrapText="1"/>
    </xf>
    <xf numFmtId="0" fontId="9" fillId="0" borderId="27" xfId="0" applyFont="1" applyFill="1" applyBorder="1" applyAlignment="1">
      <alignment horizontal="left" vertical="top"/>
    </xf>
    <xf numFmtId="10" fontId="5" fillId="0" borderId="27" xfId="0" applyNumberFormat="1" applyFont="1" applyFill="1" applyBorder="1" applyAlignment="1">
      <alignment horizontal="right" vertical="top" wrapText="1"/>
    </xf>
    <xf numFmtId="9" fontId="12" fillId="0" borderId="27" xfId="1" applyFont="1" applyFill="1" applyBorder="1" applyAlignment="1">
      <alignment horizontal="right" vertical="top"/>
    </xf>
    <xf numFmtId="0" fontId="5" fillId="0" borderId="30" xfId="0" applyFont="1" applyFill="1" applyBorder="1"/>
    <xf numFmtId="0" fontId="5" fillId="0" borderId="1" xfId="0" applyFont="1" applyFill="1" applyBorder="1"/>
    <xf numFmtId="0" fontId="5" fillId="0" borderId="2" xfId="0" applyFont="1" applyFill="1" applyBorder="1"/>
    <xf numFmtId="0" fontId="5" fillId="0" borderId="0" xfId="0" applyNumberFormat="1" applyFont="1" applyFill="1"/>
    <xf numFmtId="0" fontId="10" fillId="0" borderId="3" xfId="0" applyFont="1" applyBorder="1"/>
    <xf numFmtId="49" fontId="5" fillId="0" borderId="27" xfId="0" applyNumberFormat="1" applyFont="1" applyFill="1" applyBorder="1" applyAlignment="1">
      <alignment horizontal="left" vertical="top"/>
    </xf>
    <xf numFmtId="21" fontId="5" fillId="0" borderId="27" xfId="0" applyNumberFormat="1" applyFont="1" applyFill="1" applyBorder="1" applyAlignment="1">
      <alignment horizontal="right" vertical="top"/>
    </xf>
    <xf numFmtId="0" fontId="5" fillId="0" borderId="27" xfId="0" applyNumberFormat="1" applyFont="1" applyFill="1" applyBorder="1" applyAlignment="1">
      <alignment horizontal="right" vertical="top"/>
    </xf>
    <xf numFmtId="9" fontId="5" fillId="0" borderId="27" xfId="0" applyNumberFormat="1" applyFont="1" applyFill="1" applyBorder="1" applyAlignment="1">
      <alignment horizontal="right" vertical="top"/>
    </xf>
    <xf numFmtId="2" fontId="5" fillId="0" borderId="27" xfId="0" applyNumberFormat="1" applyFont="1" applyFill="1" applyBorder="1" applyAlignment="1">
      <alignment horizontal="right" vertical="top"/>
    </xf>
    <xf numFmtId="0" fontId="9" fillId="0" borderId="27" xfId="0" applyFont="1" applyFill="1" applyBorder="1" applyAlignment="1">
      <alignment horizontal="left" vertical="top" wrapText="1"/>
    </xf>
    <xf numFmtId="10" fontId="9" fillId="0" borderId="27" xfId="0" applyNumberFormat="1" applyFont="1" applyFill="1" applyBorder="1" applyAlignment="1">
      <alignment horizontal="right" vertical="top" wrapText="1"/>
    </xf>
    <xf numFmtId="0" fontId="5" fillId="0" borderId="30" xfId="0" applyFont="1" applyFill="1" applyBorder="1" applyAlignment="1">
      <alignment horizontal="left"/>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3" fontId="10" fillId="0" borderId="27" xfId="0" applyNumberFormat="1" applyFont="1" applyFill="1" applyBorder="1" applyAlignment="1">
      <alignment horizontal="right" vertical="top" readingOrder="1"/>
    </xf>
    <xf numFmtId="1" fontId="10" fillId="0" borderId="27" xfId="0" applyNumberFormat="1" applyFont="1" applyFill="1" applyBorder="1" applyAlignment="1">
      <alignment horizontal="right" vertical="top" readingOrder="1"/>
    </xf>
    <xf numFmtId="10" fontId="5" fillId="0" borderId="27" xfId="0" applyNumberFormat="1" applyFont="1" applyFill="1" applyBorder="1" applyAlignment="1">
      <alignment horizontal="right" vertical="top"/>
    </xf>
    <xf numFmtId="10" fontId="9" fillId="0" borderId="27" xfId="0" applyNumberFormat="1" applyFont="1" applyBorder="1" applyAlignment="1">
      <alignment horizontal="right" vertical="top"/>
    </xf>
    <xf numFmtId="0" fontId="5" fillId="6" borderId="30" xfId="0" applyFont="1" applyFill="1" applyBorder="1" applyAlignment="1">
      <alignment wrapText="1"/>
    </xf>
    <xf numFmtId="0" fontId="17" fillId="0" borderId="27" xfId="0" applyFont="1" applyBorder="1"/>
    <xf numFmtId="0" fontId="5" fillId="6" borderId="0" xfId="0" applyFont="1" applyFill="1" applyBorder="1" applyAlignment="1">
      <alignment horizontal="left" vertical="top" wrapText="1"/>
    </xf>
    <xf numFmtId="0" fontId="5" fillId="0" borderId="3" xfId="0" applyFont="1" applyFill="1" applyBorder="1" applyAlignment="1">
      <alignment horizontal="left" vertical="top" wrapText="1"/>
    </xf>
    <xf numFmtId="0" fontId="9" fillId="0" borderId="3" xfId="0" applyFont="1" applyFill="1" applyBorder="1" applyAlignment="1">
      <alignment horizontal="left" vertical="top" wrapText="1"/>
    </xf>
    <xf numFmtId="49" fontId="5" fillId="6" borderId="0" xfId="0" applyNumberFormat="1" applyFont="1" applyFill="1" applyBorder="1"/>
    <xf numFmtId="0" fontId="16" fillId="0" borderId="27" xfId="0" applyFont="1" applyBorder="1"/>
    <xf numFmtId="0" fontId="5" fillId="6" borderId="0" xfId="0" applyFont="1" applyFill="1" applyBorder="1" applyAlignment="1">
      <alignment horizontal="left" vertical="top"/>
    </xf>
    <xf numFmtId="0" fontId="5" fillId="0" borderId="0" xfId="0" applyFont="1" applyBorder="1" applyAlignment="1">
      <alignment horizontal="left" vertical="top" wrapText="1"/>
    </xf>
    <xf numFmtId="3" fontId="5" fillId="6" borderId="46" xfId="0" applyNumberFormat="1" applyFont="1" applyFill="1" applyBorder="1" applyAlignment="1">
      <alignment horizontal="right" vertical="top" wrapText="1"/>
    </xf>
    <xf numFmtId="3" fontId="9" fillId="0" borderId="46" xfId="0" applyNumberFormat="1" applyFont="1" applyBorder="1" applyAlignment="1">
      <alignment horizontal="right" vertical="top" wrapText="1"/>
    </xf>
    <xf numFmtId="3" fontId="9" fillId="0" borderId="28" xfId="0" applyNumberFormat="1" applyFont="1" applyFill="1" applyBorder="1" applyAlignment="1">
      <alignment horizontal="right" vertical="top" wrapText="1"/>
    </xf>
    <xf numFmtId="3" fontId="9" fillId="0" borderId="28" xfId="0" applyNumberFormat="1" applyFont="1" applyFill="1" applyBorder="1" applyAlignment="1">
      <alignment horizontal="right" vertical="top"/>
    </xf>
    <xf numFmtId="9" fontId="9" fillId="0" borderId="28" xfId="0" applyNumberFormat="1" applyFont="1" applyFill="1" applyBorder="1" applyAlignment="1">
      <alignment horizontal="right" vertical="top"/>
    </xf>
    <xf numFmtId="3" fontId="5" fillId="0" borderId="28" xfId="0" applyNumberFormat="1" applyFont="1" applyFill="1" applyBorder="1" applyAlignment="1">
      <alignment horizontal="right" vertical="top"/>
    </xf>
    <xf numFmtId="9" fontId="9" fillId="0" borderId="28" xfId="0" applyNumberFormat="1" applyFont="1" applyFill="1" applyBorder="1" applyAlignment="1">
      <alignment horizontal="right" vertical="top" wrapText="1"/>
    </xf>
    <xf numFmtId="49" fontId="5" fillId="0" borderId="28" xfId="0" applyNumberFormat="1" applyFont="1" applyFill="1" applyBorder="1" applyAlignment="1">
      <alignment horizontal="left" vertical="top" wrapText="1"/>
    </xf>
    <xf numFmtId="0" fontId="5" fillId="0" borderId="28" xfId="0" applyFont="1" applyFill="1" applyBorder="1" applyAlignment="1">
      <alignment horizontal="left" vertical="top"/>
    </xf>
    <xf numFmtId="0" fontId="13" fillId="0" borderId="28" xfId="0" applyFont="1" applyFill="1" applyBorder="1" applyAlignment="1">
      <alignment horizontal="left" vertical="top"/>
    </xf>
    <xf numFmtId="0" fontId="5" fillId="0" borderId="28" xfId="0" applyFont="1" applyFill="1" applyBorder="1" applyAlignment="1">
      <alignment horizontal="left" vertical="top" wrapText="1"/>
    </xf>
    <xf numFmtId="21" fontId="9" fillId="0" borderId="28" xfId="0" applyNumberFormat="1" applyFont="1" applyFill="1" applyBorder="1" applyAlignment="1">
      <alignment horizontal="right" vertical="top"/>
    </xf>
    <xf numFmtId="0" fontId="9" fillId="0" borderId="28" xfId="0" applyFont="1" applyFill="1" applyBorder="1" applyAlignment="1">
      <alignment horizontal="right" vertical="top"/>
    </xf>
    <xf numFmtId="3" fontId="5" fillId="0" borderId="28" xfId="0" applyNumberFormat="1" applyFont="1" applyFill="1" applyBorder="1" applyAlignment="1">
      <alignment horizontal="right" vertical="top" wrapText="1"/>
    </xf>
    <xf numFmtId="3" fontId="11" fillId="0" borderId="46" xfId="0" applyNumberFormat="1" applyFont="1" applyBorder="1" applyAlignment="1">
      <alignment horizontal="right" vertical="top" wrapText="1"/>
    </xf>
    <xf numFmtId="0" fontId="9" fillId="0" borderId="28" xfId="0" applyFont="1" applyFill="1" applyBorder="1" applyAlignment="1">
      <alignment horizontal="left" vertical="top"/>
    </xf>
    <xf numFmtId="10" fontId="5" fillId="0" borderId="28" xfId="0" applyNumberFormat="1" applyFont="1" applyFill="1" applyBorder="1" applyAlignment="1">
      <alignment horizontal="right" vertical="top" wrapText="1"/>
    </xf>
    <xf numFmtId="9" fontId="12" fillId="0" borderId="28" xfId="1" applyFont="1" applyFill="1" applyBorder="1" applyAlignment="1">
      <alignment horizontal="right" vertical="top"/>
    </xf>
    <xf numFmtId="0" fontId="5" fillId="0" borderId="29" xfId="0" applyFont="1" applyFill="1" applyBorder="1"/>
    <xf numFmtId="0" fontId="9" fillId="0" borderId="0" xfId="0" applyFont="1" applyBorder="1" applyAlignment="1">
      <alignment horizontal="left" vertical="top"/>
    </xf>
    <xf numFmtId="3" fontId="5" fillId="6" borderId="28" xfId="0" applyNumberFormat="1" applyFont="1" applyFill="1" applyBorder="1" applyAlignment="1">
      <alignment horizontal="right" vertical="top" wrapText="1"/>
    </xf>
    <xf numFmtId="3" fontId="9" fillId="0" borderId="28" xfId="0" applyNumberFormat="1" applyFont="1" applyBorder="1" applyAlignment="1">
      <alignment horizontal="right" vertical="top"/>
    </xf>
    <xf numFmtId="21" fontId="9" fillId="0" borderId="28" xfId="0" applyNumberFormat="1" applyFont="1" applyBorder="1" applyAlignment="1">
      <alignment horizontal="right" vertical="top"/>
    </xf>
    <xf numFmtId="0" fontId="9" fillId="0" borderId="28" xfId="0" applyFont="1" applyBorder="1" applyAlignment="1">
      <alignment horizontal="right" vertical="top"/>
    </xf>
    <xf numFmtId="0" fontId="0" fillId="6" borderId="29" xfId="0" applyFill="1" applyBorder="1"/>
    <xf numFmtId="0" fontId="5" fillId="6" borderId="27" xfId="0" applyFont="1" applyFill="1" applyBorder="1"/>
    <xf numFmtId="1" fontId="9" fillId="0" borderId="27" xfId="0" applyNumberFormat="1" applyFont="1" applyBorder="1" applyAlignment="1">
      <alignment horizontal="right" vertical="top"/>
    </xf>
    <xf numFmtId="1" fontId="5" fillId="6" borderId="27" xfId="0" applyNumberFormat="1" applyFont="1" applyFill="1" applyBorder="1" applyAlignment="1">
      <alignment horizontal="right" vertical="top"/>
    </xf>
    <xf numFmtId="0" fontId="5" fillId="6" borderId="27" xfId="0" applyFont="1" applyFill="1" applyBorder="1" applyAlignment="1">
      <alignment horizontal="left"/>
    </xf>
    <xf numFmtId="0" fontId="5" fillId="6" borderId="27" xfId="0" applyFont="1" applyFill="1" applyBorder="1" applyAlignment="1">
      <alignment horizontal="right" vertical="top" readingOrder="1"/>
    </xf>
    <xf numFmtId="1" fontId="5" fillId="6" borderId="27" xfId="0" applyNumberFormat="1" applyFont="1" applyFill="1" applyBorder="1" applyAlignment="1">
      <alignment horizontal="right" vertical="top" wrapText="1"/>
    </xf>
    <xf numFmtId="0" fontId="9" fillId="0" borderId="47" xfId="0" applyFont="1" applyBorder="1" applyAlignment="1">
      <alignment horizontal="left" vertical="top" wrapText="1"/>
    </xf>
    <xf numFmtId="0" fontId="5" fillId="0" borderId="48" xfId="0" applyFont="1" applyBorder="1" applyAlignment="1">
      <alignment horizontal="left" vertical="top" wrapText="1"/>
    </xf>
    <xf numFmtId="0" fontId="9" fillId="0" borderId="50" xfId="0" applyFont="1" applyBorder="1" applyAlignment="1">
      <alignment horizontal="left" vertical="top"/>
    </xf>
    <xf numFmtId="0" fontId="9" fillId="0" borderId="53" xfId="0" applyFont="1" applyBorder="1" applyAlignment="1">
      <alignment horizontal="left" vertical="top" wrapText="1"/>
    </xf>
    <xf numFmtId="0" fontId="5" fillId="0" borderId="49" xfId="0" applyFont="1" applyBorder="1" applyAlignment="1">
      <alignment horizontal="left" vertical="top" wrapText="1"/>
    </xf>
    <xf numFmtId="0" fontId="9" fillId="0" borderId="54" xfId="0" applyFont="1" applyBorder="1" applyAlignment="1">
      <alignment horizontal="left" vertical="top"/>
    </xf>
    <xf numFmtId="0" fontId="5" fillId="0" borderId="55" xfId="0" applyFont="1" applyBorder="1" applyAlignment="1">
      <alignment horizontal="left" vertical="top" wrapText="1"/>
    </xf>
    <xf numFmtId="0" fontId="13" fillId="0" borderId="47" xfId="0" applyFont="1" applyFill="1" applyBorder="1" applyAlignment="1">
      <alignment horizontal="left" vertical="top" wrapText="1"/>
    </xf>
    <xf numFmtId="0" fontId="13" fillId="0" borderId="27" xfId="0" applyFont="1" applyFill="1" applyBorder="1" applyAlignment="1">
      <alignment horizontal="left" vertical="top" wrapText="1"/>
    </xf>
    <xf numFmtId="0" fontId="11" fillId="0" borderId="48" xfId="0" applyFont="1" applyFill="1" applyBorder="1" applyAlignment="1">
      <alignment horizontal="left" vertical="top" wrapText="1"/>
    </xf>
    <xf numFmtId="0" fontId="13" fillId="0" borderId="50" xfId="0" applyFont="1" applyFill="1" applyBorder="1" applyAlignment="1">
      <alignment horizontal="left" vertical="top"/>
    </xf>
    <xf numFmtId="0" fontId="13" fillId="0" borderId="53" xfId="0" applyFont="1" applyFill="1" applyBorder="1" applyAlignment="1">
      <alignment horizontal="left" vertical="top" wrapText="1"/>
    </xf>
    <xf numFmtId="3" fontId="13" fillId="0" borderId="49" xfId="0" applyNumberFormat="1" applyFont="1" applyFill="1" applyBorder="1" applyAlignment="1">
      <alignment horizontal="right" vertical="top" wrapText="1"/>
    </xf>
    <xf numFmtId="3" fontId="9" fillId="0" borderId="49" xfId="0" applyNumberFormat="1" applyFont="1" applyBorder="1" applyAlignment="1">
      <alignment horizontal="right" vertical="top" wrapText="1"/>
    </xf>
    <xf numFmtId="9" fontId="9" fillId="0" borderId="51" xfId="0" applyNumberFormat="1" applyFont="1" applyBorder="1" applyAlignment="1">
      <alignment horizontal="right" vertical="top" wrapText="1"/>
    </xf>
    <xf numFmtId="10" fontId="9" fillId="0" borderId="52" xfId="0" applyNumberFormat="1" applyFont="1" applyBorder="1" applyAlignment="1">
      <alignment horizontal="right" vertical="top" wrapText="1"/>
    </xf>
    <xf numFmtId="3" fontId="9" fillId="0" borderId="52" xfId="0" applyNumberFormat="1" applyFont="1" applyBorder="1" applyAlignment="1">
      <alignment horizontal="right" vertical="top" wrapText="1"/>
    </xf>
    <xf numFmtId="3" fontId="9" fillId="0" borderId="49" xfId="0" applyNumberFormat="1" applyFont="1" applyBorder="1" applyAlignment="1">
      <alignment horizontal="right" vertical="top"/>
    </xf>
    <xf numFmtId="10" fontId="9" fillId="0" borderId="52" xfId="0" applyNumberFormat="1" applyFont="1" applyBorder="1" applyAlignment="1">
      <alignment horizontal="right" vertical="top"/>
    </xf>
    <xf numFmtId="3" fontId="11" fillId="0" borderId="48" xfId="2" applyNumberFormat="1" applyFont="1" applyFill="1" applyBorder="1" applyAlignment="1">
      <alignment horizontal="right" vertical="top"/>
    </xf>
    <xf numFmtId="3" fontId="11" fillId="0" borderId="51" xfId="2" applyNumberFormat="1" applyFont="1" applyFill="1" applyBorder="1" applyAlignment="1">
      <alignment horizontal="right" readingOrder="1"/>
    </xf>
    <xf numFmtId="9" fontId="13" fillId="0" borderId="51" xfId="0" applyNumberFormat="1" applyFont="1" applyFill="1" applyBorder="1" applyAlignment="1">
      <alignment horizontal="right" vertical="top" wrapText="1"/>
    </xf>
    <xf numFmtId="1" fontId="13" fillId="0" borderId="49" xfId="0" applyNumberFormat="1" applyFont="1" applyFill="1" applyBorder="1" applyAlignment="1">
      <alignment horizontal="right" vertical="top" wrapText="1"/>
    </xf>
    <xf numFmtId="10" fontId="13" fillId="0" borderId="52" xfId="0" applyNumberFormat="1" applyFont="1" applyFill="1" applyBorder="1" applyAlignment="1">
      <alignment horizontal="right" vertical="top" wrapText="1"/>
    </xf>
    <xf numFmtId="3" fontId="11" fillId="0" borderId="51" xfId="2" applyNumberFormat="1" applyFont="1" applyFill="1" applyBorder="1" applyAlignment="1">
      <alignment readingOrder="1"/>
    </xf>
    <xf numFmtId="0" fontId="13" fillId="0" borderId="49" xfId="0" applyFont="1" applyFill="1" applyBorder="1" applyAlignment="1">
      <alignment horizontal="right" indent="1"/>
    </xf>
    <xf numFmtId="21" fontId="13" fillId="0" borderId="49" xfId="0" applyNumberFormat="1" applyFont="1" applyFill="1" applyBorder="1"/>
    <xf numFmtId="0" fontId="5" fillId="6" borderId="28" xfId="0" applyFont="1" applyFill="1" applyBorder="1" applyAlignment="1">
      <alignment horizontal="left" vertical="top" wrapText="1"/>
    </xf>
    <xf numFmtId="0" fontId="5" fillId="6" borderId="28" xfId="0" applyFont="1" applyFill="1" applyBorder="1" applyAlignment="1">
      <alignment horizontal="left" vertical="top"/>
    </xf>
    <xf numFmtId="0" fontId="5" fillId="6" borderId="47" xfId="0" applyFont="1" applyFill="1" applyBorder="1" applyAlignment="1">
      <alignment horizontal="left" vertical="top"/>
    </xf>
    <xf numFmtId="0" fontId="5" fillId="0" borderId="47" xfId="0" applyFont="1" applyFill="1" applyBorder="1" applyAlignment="1">
      <alignment horizontal="left" vertical="top"/>
    </xf>
    <xf numFmtId="0" fontId="5" fillId="6" borderId="47" xfId="0" applyFont="1" applyFill="1" applyBorder="1" applyAlignment="1">
      <alignment horizontal="left" vertical="top" wrapText="1"/>
    </xf>
    <xf numFmtId="0" fontId="5" fillId="0" borderId="47" xfId="0" applyFont="1" applyBorder="1" applyAlignment="1">
      <alignment horizontal="left" vertical="top"/>
    </xf>
    <xf numFmtId="0" fontId="5" fillId="0" borderId="47" xfId="0" applyFont="1" applyBorder="1" applyAlignment="1">
      <alignment horizontal="left" vertical="top" wrapText="1"/>
    </xf>
    <xf numFmtId="49" fontId="5" fillId="6" borderId="28" xfId="0" applyNumberFormat="1" applyFont="1" applyFill="1" applyBorder="1"/>
    <xf numFmtId="0" fontId="13" fillId="0" borderId="3" xfId="0" applyFont="1" applyFill="1" applyBorder="1" applyAlignment="1">
      <alignment horizontal="left" vertical="top" wrapText="1"/>
    </xf>
    <xf numFmtId="0" fontId="13" fillId="0" borderId="0" xfId="0" applyFont="1" applyFill="1" applyBorder="1" applyAlignment="1">
      <alignment horizontal="left" vertical="top" wrapText="1"/>
    </xf>
    <xf numFmtId="0" fontId="5" fillId="6" borderId="53" xfId="0" applyFont="1" applyFill="1" applyBorder="1" applyAlignment="1">
      <alignment horizontal="left" vertical="top" wrapText="1"/>
    </xf>
    <xf numFmtId="0" fontId="9" fillId="0" borderId="53" xfId="0" applyFont="1" applyFill="1" applyBorder="1" applyAlignment="1">
      <alignment horizontal="left" vertical="top" wrapText="1"/>
    </xf>
    <xf numFmtId="0" fontId="5" fillId="0" borderId="53" xfId="0" applyFont="1" applyBorder="1" applyAlignment="1">
      <alignment horizontal="left" vertical="top" wrapText="1"/>
    </xf>
    <xf numFmtId="21" fontId="5" fillId="6" borderId="28" xfId="0" applyNumberFormat="1" applyFont="1" applyFill="1" applyBorder="1" applyAlignment="1">
      <alignment horizontal="right" vertical="top"/>
    </xf>
    <xf numFmtId="21" fontId="13" fillId="0" borderId="27" xfId="0" applyNumberFormat="1" applyFont="1" applyFill="1" applyBorder="1"/>
    <xf numFmtId="21" fontId="5" fillId="6" borderId="49" xfId="0" applyNumberFormat="1" applyFont="1" applyFill="1" applyBorder="1" applyAlignment="1">
      <alignment horizontal="right" vertical="top"/>
    </xf>
    <xf numFmtId="21" fontId="9" fillId="0" borderId="49" xfId="0" applyNumberFormat="1" applyFont="1" applyFill="1" applyBorder="1" applyAlignment="1">
      <alignment horizontal="right" vertical="top"/>
    </xf>
    <xf numFmtId="21" fontId="9" fillId="0" borderId="49" xfId="0" applyNumberFormat="1" applyFont="1" applyBorder="1" applyAlignment="1">
      <alignment horizontal="right" vertical="top"/>
    </xf>
    <xf numFmtId="21" fontId="11" fillId="0" borderId="27" xfId="0" applyNumberFormat="1" applyFont="1" applyFill="1" applyBorder="1" applyAlignment="1">
      <alignment vertical="top"/>
    </xf>
    <xf numFmtId="164" fontId="9" fillId="0" borderId="46" xfId="0" applyNumberFormat="1" applyFont="1" applyBorder="1" applyAlignment="1">
      <alignment horizontal="right" vertical="top"/>
    </xf>
    <xf numFmtId="21" fontId="13" fillId="0" borderId="27" xfId="0" applyNumberFormat="1" applyFont="1" applyFill="1" applyBorder="1" applyAlignment="1">
      <alignment vertical="top"/>
    </xf>
    <xf numFmtId="0" fontId="5" fillId="6" borderId="28" xfId="0" applyFont="1" applyFill="1" applyBorder="1" applyAlignment="1">
      <alignment horizontal="right" vertical="top"/>
    </xf>
    <xf numFmtId="0" fontId="13" fillId="0" borderId="27" xfId="0" applyFont="1" applyFill="1" applyBorder="1" applyAlignment="1">
      <alignment horizontal="right" indent="1"/>
    </xf>
    <xf numFmtId="0" fontId="5" fillId="6" borderId="49" xfId="0" applyFont="1" applyFill="1" applyBorder="1" applyAlignment="1">
      <alignment horizontal="right" vertical="top"/>
    </xf>
    <xf numFmtId="0" fontId="9" fillId="0" borderId="49" xfId="0" applyFont="1" applyFill="1" applyBorder="1" applyAlignment="1">
      <alignment horizontal="right" vertical="top"/>
    </xf>
    <xf numFmtId="0" fontId="9" fillId="0" borderId="49" xfId="0" applyFont="1" applyBorder="1" applyAlignment="1">
      <alignment horizontal="right" vertical="top"/>
    </xf>
    <xf numFmtId="0" fontId="9" fillId="0" borderId="51" xfId="0" applyFont="1" applyBorder="1" applyAlignment="1">
      <alignment horizontal="right" vertical="top"/>
    </xf>
    <xf numFmtId="0" fontId="11" fillId="0" borderId="27" xfId="0" applyFont="1" applyFill="1" applyBorder="1" applyAlignment="1">
      <alignment horizontal="right" vertical="top" indent="1"/>
    </xf>
    <xf numFmtId="0" fontId="9" fillId="0" borderId="46" xfId="0" applyFont="1" applyBorder="1" applyAlignment="1">
      <alignment horizontal="right" vertical="top"/>
    </xf>
    <xf numFmtId="0" fontId="13" fillId="0" borderId="27" xfId="0" applyFont="1" applyFill="1" applyBorder="1" applyAlignment="1">
      <alignment horizontal="right" vertical="top" indent="1"/>
    </xf>
    <xf numFmtId="0" fontId="11" fillId="0" borderId="28" xfId="0" applyFont="1" applyBorder="1" applyAlignment="1">
      <alignment horizontal="left" vertical="top" wrapText="1"/>
    </xf>
    <xf numFmtId="0" fontId="11" fillId="0" borderId="27" xfId="0" applyFont="1" applyFill="1" applyBorder="1" applyAlignment="1">
      <alignment horizontal="left" vertical="top" wrapText="1"/>
    </xf>
    <xf numFmtId="0" fontId="11" fillId="0" borderId="48" xfId="0" applyFont="1" applyBorder="1" applyAlignment="1">
      <alignment horizontal="left" vertical="top" wrapText="1"/>
    </xf>
    <xf numFmtId="0" fontId="5" fillId="0" borderId="55" xfId="0" applyFont="1" applyFill="1" applyBorder="1" applyAlignment="1">
      <alignment horizontal="left" vertical="top" wrapText="1"/>
    </xf>
    <xf numFmtId="0" fontId="11" fillId="0" borderId="27" xfId="0" applyFont="1" applyFill="1" applyBorder="1" applyAlignment="1">
      <alignment horizontal="left" vertical="top"/>
    </xf>
    <xf numFmtId="3" fontId="13" fillId="0" borderId="27" xfId="0" applyNumberFormat="1" applyFont="1" applyFill="1" applyBorder="1" applyAlignment="1">
      <alignment horizontal="right" vertical="top" wrapText="1"/>
    </xf>
    <xf numFmtId="3" fontId="5" fillId="6" borderId="49" xfId="0" applyNumberFormat="1" applyFont="1" applyFill="1" applyBorder="1" applyAlignment="1">
      <alignment horizontal="right" vertical="top" wrapText="1"/>
    </xf>
    <xf numFmtId="3" fontId="9" fillId="0" borderId="49" xfId="0" applyNumberFormat="1" applyFont="1" applyFill="1" applyBorder="1" applyAlignment="1">
      <alignment horizontal="right" vertical="top" wrapText="1"/>
    </xf>
    <xf numFmtId="3" fontId="13" fillId="0" borderId="46" xfId="0" applyNumberFormat="1" applyFont="1" applyFill="1" applyBorder="1" applyAlignment="1">
      <alignment horizontal="right" vertical="top" wrapText="1"/>
    </xf>
    <xf numFmtId="3" fontId="5" fillId="0" borderId="46" xfId="0" applyNumberFormat="1" applyFont="1" applyFill="1" applyBorder="1" applyAlignment="1">
      <alignment horizontal="right" vertical="top" wrapText="1"/>
    </xf>
    <xf numFmtId="3" fontId="13" fillId="0" borderId="27" xfId="0" applyNumberFormat="1" applyFont="1" applyFill="1" applyBorder="1" applyAlignment="1">
      <alignment horizontal="right" vertical="top"/>
    </xf>
    <xf numFmtId="0" fontId="5" fillId="6" borderId="50" xfId="0" applyFont="1" applyFill="1" applyBorder="1" applyAlignment="1">
      <alignment horizontal="left" vertical="top"/>
    </xf>
    <xf numFmtId="0" fontId="9" fillId="0" borderId="54" xfId="0" applyFont="1" applyFill="1" applyBorder="1" applyAlignment="1">
      <alignment horizontal="left" vertical="top"/>
    </xf>
    <xf numFmtId="3" fontId="5" fillId="6" borderId="28" xfId="0" applyNumberFormat="1" applyFont="1" applyFill="1" applyBorder="1" applyAlignment="1">
      <alignment horizontal="right" vertical="top"/>
    </xf>
    <xf numFmtId="3" fontId="11" fillId="0" borderId="27" xfId="2" applyNumberFormat="1" applyFont="1" applyFill="1" applyBorder="1" applyAlignment="1">
      <alignment horizontal="right" vertical="top"/>
    </xf>
    <xf numFmtId="3" fontId="5" fillId="6" borderId="48" xfId="0" applyNumberFormat="1" applyFont="1" applyFill="1" applyBorder="1" applyAlignment="1">
      <alignment horizontal="right" vertical="top"/>
    </xf>
    <xf numFmtId="3" fontId="9" fillId="0" borderId="48" xfId="0" applyNumberFormat="1" applyFont="1" applyFill="1" applyBorder="1" applyAlignment="1">
      <alignment horizontal="right" vertical="top"/>
    </xf>
    <xf numFmtId="3" fontId="9" fillId="0" borderId="48" xfId="0" applyNumberFormat="1" applyFont="1" applyBorder="1" applyAlignment="1">
      <alignment horizontal="right" vertical="top"/>
    </xf>
    <xf numFmtId="3" fontId="9" fillId="0" borderId="56" xfId="0" applyNumberFormat="1" applyFont="1" applyBorder="1" applyAlignment="1">
      <alignment horizontal="right" vertical="top"/>
    </xf>
    <xf numFmtId="3" fontId="11" fillId="0" borderId="27" xfId="2" applyNumberFormat="1" applyFont="1" applyFill="1" applyBorder="1" applyAlignment="1">
      <alignment horizontal="right" readingOrder="1"/>
    </xf>
    <xf numFmtId="3" fontId="5" fillId="6" borderId="51" xfId="0" applyNumberFormat="1" applyFont="1" applyFill="1" applyBorder="1" applyAlignment="1">
      <alignment horizontal="right" vertical="top"/>
    </xf>
    <xf numFmtId="3" fontId="9" fillId="0" borderId="51" xfId="0" applyNumberFormat="1" applyFont="1" applyFill="1" applyBorder="1" applyAlignment="1">
      <alignment horizontal="right" vertical="top"/>
    </xf>
    <xf numFmtId="3" fontId="10" fillId="0" borderId="51" xfId="0" applyNumberFormat="1" applyFont="1" applyBorder="1" applyAlignment="1">
      <alignment horizontal="right" vertical="top" readingOrder="1"/>
    </xf>
    <xf numFmtId="3" fontId="9" fillId="0" borderId="51" xfId="0" applyNumberFormat="1" applyFont="1" applyBorder="1" applyAlignment="1">
      <alignment horizontal="right" vertical="top"/>
    </xf>
    <xf numFmtId="3" fontId="5" fillId="0" borderId="51" xfId="0" applyNumberFormat="1" applyFont="1" applyBorder="1" applyAlignment="1">
      <alignment horizontal="right" vertical="top"/>
    </xf>
    <xf numFmtId="9" fontId="5" fillId="6" borderId="28" xfId="0" applyNumberFormat="1" applyFont="1" applyFill="1" applyBorder="1" applyAlignment="1">
      <alignment horizontal="right" vertical="top" wrapText="1"/>
    </xf>
    <xf numFmtId="9" fontId="13" fillId="0" borderId="27" xfId="0" applyNumberFormat="1" applyFont="1" applyFill="1" applyBorder="1" applyAlignment="1">
      <alignment horizontal="right" vertical="top" wrapText="1"/>
    </xf>
    <xf numFmtId="9" fontId="9" fillId="0" borderId="51" xfId="0" applyNumberFormat="1" applyFont="1" applyFill="1" applyBorder="1" applyAlignment="1">
      <alignment horizontal="right" vertical="top" wrapText="1"/>
    </xf>
    <xf numFmtId="9" fontId="5" fillId="6" borderId="51" xfId="0" applyNumberFormat="1" applyFont="1" applyFill="1" applyBorder="1" applyAlignment="1">
      <alignment horizontal="right" vertical="top" wrapText="1"/>
    </xf>
    <xf numFmtId="9" fontId="13" fillId="0" borderId="27" xfId="0" applyNumberFormat="1" applyFont="1" applyFill="1" applyBorder="1" applyAlignment="1">
      <alignment horizontal="right" vertical="top"/>
    </xf>
    <xf numFmtId="1" fontId="13" fillId="0" borderId="27" xfId="0" applyNumberFormat="1" applyFont="1" applyFill="1" applyBorder="1" applyAlignment="1">
      <alignment horizontal="right" vertical="top" wrapText="1"/>
    </xf>
    <xf numFmtId="3" fontId="9" fillId="0" borderId="49" xfId="0" applyNumberFormat="1" applyFont="1" applyFill="1" applyBorder="1" applyAlignment="1">
      <alignment horizontal="right" vertical="top"/>
    </xf>
    <xf numFmtId="1" fontId="13" fillId="0" borderId="27" xfId="0" applyNumberFormat="1" applyFont="1" applyFill="1" applyBorder="1" applyAlignment="1">
      <alignment horizontal="right" vertical="top"/>
    </xf>
    <xf numFmtId="10" fontId="5" fillId="6" borderId="28" xfId="0" applyNumberFormat="1" applyFont="1" applyFill="1" applyBorder="1" applyAlignment="1">
      <alignment horizontal="right" vertical="top" wrapText="1"/>
    </xf>
    <xf numFmtId="10" fontId="13" fillId="0" borderId="27" xfId="0" applyNumberFormat="1" applyFont="1" applyFill="1" applyBorder="1" applyAlignment="1">
      <alignment horizontal="right" vertical="top" wrapText="1"/>
    </xf>
    <xf numFmtId="10" fontId="9" fillId="0" borderId="52" xfId="0" applyNumberFormat="1" applyFont="1" applyFill="1" applyBorder="1" applyAlignment="1">
      <alignment horizontal="right" vertical="top" wrapText="1"/>
    </xf>
    <xf numFmtId="3" fontId="5" fillId="6" borderId="52" xfId="0" applyNumberFormat="1" applyFont="1" applyFill="1" applyBorder="1" applyAlignment="1">
      <alignment horizontal="right" vertical="top" wrapText="1"/>
    </xf>
    <xf numFmtId="10" fontId="13" fillId="0" borderId="27" xfId="0" applyNumberFormat="1" applyFont="1" applyFill="1" applyBorder="1" applyAlignment="1">
      <alignment horizontal="right" vertical="top"/>
    </xf>
    <xf numFmtId="9" fontId="12" fillId="0" borderId="51" xfId="1" applyFont="1" applyBorder="1" applyAlignment="1">
      <alignment horizontal="right" vertical="top"/>
    </xf>
    <xf numFmtId="3" fontId="11" fillId="0" borderId="27" xfId="2" applyNumberFormat="1" applyFont="1" applyFill="1" applyBorder="1" applyAlignment="1">
      <alignment readingOrder="1"/>
    </xf>
    <xf numFmtId="3" fontId="5" fillId="6" borderId="51" xfId="0" applyNumberFormat="1" applyFont="1" applyFill="1" applyBorder="1" applyAlignment="1">
      <alignment horizontal="right" vertical="top" readingOrder="1"/>
    </xf>
    <xf numFmtId="1" fontId="10" fillId="0" borderId="51" xfId="0" applyNumberFormat="1" applyFont="1" applyBorder="1" applyAlignment="1">
      <alignment horizontal="right" vertical="top" readingOrder="1"/>
    </xf>
    <xf numFmtId="0" fontId="5" fillId="6" borderId="29" xfId="0" applyFont="1" applyFill="1" applyBorder="1" applyAlignment="1">
      <alignment horizontal="left" vertical="top"/>
    </xf>
    <xf numFmtId="0" fontId="9" fillId="0" borderId="27" xfId="0" applyFont="1" applyBorder="1" applyAlignment="1">
      <alignment vertical="top"/>
    </xf>
    <xf numFmtId="0" fontId="5" fillId="0" borderId="46" xfId="0" applyFont="1" applyBorder="1" applyAlignment="1">
      <alignment horizontal="left" vertical="top"/>
    </xf>
    <xf numFmtId="0" fontId="11" fillId="0" borderId="27" xfId="0" applyFont="1" applyFill="1" applyBorder="1" applyAlignment="1">
      <alignment vertical="top"/>
    </xf>
    <xf numFmtId="0" fontId="5" fillId="6" borderId="27" xfId="0" applyFont="1" applyFill="1" applyBorder="1" applyAlignment="1">
      <alignment vertical="top"/>
    </xf>
    <xf numFmtId="0" fontId="13" fillId="0" borderId="27" xfId="0" applyFont="1" applyFill="1" applyBorder="1" applyAlignment="1">
      <alignment vertical="top"/>
    </xf>
    <xf numFmtId="0" fontId="9" fillId="0" borderId="27" xfId="0" applyFont="1" applyFill="1" applyBorder="1" applyAlignment="1">
      <alignment vertical="top"/>
    </xf>
    <xf numFmtId="0" fontId="13" fillId="0" borderId="27" xfId="0" applyFont="1" applyFill="1" applyBorder="1"/>
    <xf numFmtId="0" fontId="13" fillId="0" borderId="49" xfId="0" applyFont="1" applyFill="1" applyBorder="1"/>
    <xf numFmtId="0" fontId="5" fillId="6" borderId="49" xfId="0" applyFont="1" applyFill="1" applyBorder="1" applyAlignment="1">
      <alignment vertical="top"/>
    </xf>
    <xf numFmtId="0" fontId="5" fillId="0" borderId="27" xfId="0" applyFont="1" applyBorder="1" applyAlignment="1">
      <alignment vertical="top"/>
    </xf>
    <xf numFmtId="0" fontId="5" fillId="6" borderId="46" xfId="0" applyFont="1" applyFill="1" applyBorder="1" applyAlignment="1">
      <alignment horizontal="left" vertical="top"/>
    </xf>
    <xf numFmtId="21" fontId="9" fillId="0" borderId="46" xfId="0" applyNumberFormat="1" applyFont="1" applyBorder="1" applyAlignment="1">
      <alignment horizontal="right" vertical="top"/>
    </xf>
    <xf numFmtId="10" fontId="5" fillId="0" borderId="46" xfId="0" applyNumberFormat="1" applyFont="1" applyBorder="1" applyAlignment="1">
      <alignment horizontal="right" vertical="top" wrapText="1"/>
    </xf>
    <xf numFmtId="49" fontId="5" fillId="0" borderId="47" xfId="0" applyNumberFormat="1" applyFont="1" applyFill="1" applyBorder="1" applyAlignment="1">
      <alignment horizontal="left" vertical="top" wrapText="1"/>
    </xf>
    <xf numFmtId="0" fontId="9" fillId="0" borderId="47" xfId="0" applyFont="1" applyBorder="1" applyAlignment="1">
      <alignment horizontal="left" vertical="top"/>
    </xf>
    <xf numFmtId="21" fontId="9" fillId="0" borderId="47" xfId="0" applyNumberFormat="1" applyFont="1" applyBorder="1" applyAlignment="1">
      <alignment horizontal="right" vertical="top"/>
    </xf>
    <xf numFmtId="0" fontId="9" fillId="0" borderId="47" xfId="0" applyFont="1" applyBorder="1" applyAlignment="1">
      <alignment horizontal="right" vertical="top"/>
    </xf>
    <xf numFmtId="3" fontId="5" fillId="6" borderId="47" xfId="0" applyNumberFormat="1" applyFont="1" applyFill="1" applyBorder="1" applyAlignment="1">
      <alignment horizontal="right" vertical="top" wrapText="1"/>
    </xf>
    <xf numFmtId="3" fontId="9" fillId="0" borderId="47" xfId="0" applyNumberFormat="1" applyFont="1" applyBorder="1" applyAlignment="1">
      <alignment horizontal="right" vertical="top"/>
    </xf>
    <xf numFmtId="9" fontId="9" fillId="0" borderId="47" xfId="0" applyNumberFormat="1" applyFont="1" applyBorder="1" applyAlignment="1">
      <alignment horizontal="right" vertical="top" wrapText="1"/>
    </xf>
    <xf numFmtId="0" fontId="5" fillId="0" borderId="27" xfId="0" applyFont="1" applyBorder="1"/>
    <xf numFmtId="21" fontId="5" fillId="0" borderId="27" xfId="0" applyNumberFormat="1" applyFont="1" applyBorder="1"/>
    <xf numFmtId="3" fontId="5" fillId="0" borderId="27" xfId="0" applyNumberFormat="1" applyFont="1" applyBorder="1"/>
    <xf numFmtId="9" fontId="5" fillId="0" borderId="27" xfId="0" applyNumberFormat="1" applyFont="1" applyBorder="1"/>
    <xf numFmtId="10" fontId="5" fillId="0" borderId="27" xfId="0" applyNumberFormat="1" applyFont="1" applyBorder="1"/>
    <xf numFmtId="49" fontId="5" fillId="6" borderId="47" xfId="0" applyNumberFormat="1" applyFont="1" applyFill="1" applyBorder="1" applyAlignment="1">
      <alignment horizontal="left" vertical="top" wrapText="1"/>
    </xf>
    <xf numFmtId="0" fontId="13" fillId="0" borderId="47" xfId="0" applyFont="1" applyFill="1" applyBorder="1" applyAlignment="1">
      <alignment horizontal="left" vertical="top"/>
    </xf>
    <xf numFmtId="0" fontId="17" fillId="0" borderId="47" xfId="0" applyFont="1" applyBorder="1"/>
    <xf numFmtId="49" fontId="5" fillId="6" borderId="46" xfId="0" applyNumberFormat="1" applyFont="1" applyFill="1" applyBorder="1" applyAlignment="1">
      <alignment horizontal="left" vertical="top"/>
    </xf>
    <xf numFmtId="49" fontId="5" fillId="6" borderId="47" xfId="0" applyNumberFormat="1" applyFont="1" applyFill="1" applyBorder="1" applyAlignment="1">
      <alignment horizontal="left" vertical="top"/>
    </xf>
    <xf numFmtId="49" fontId="5" fillId="0" borderId="47" xfId="0" applyNumberFormat="1" applyFont="1" applyFill="1" applyBorder="1" applyAlignment="1">
      <alignment horizontal="left" vertical="top"/>
    </xf>
    <xf numFmtId="0" fontId="11" fillId="0" borderId="47" xfId="0" applyFont="1" applyBorder="1" applyAlignment="1">
      <alignment horizontal="left" vertical="top"/>
    </xf>
    <xf numFmtId="0" fontId="5" fillId="6" borderId="46" xfId="0" applyFont="1" applyFill="1" applyBorder="1" applyAlignment="1">
      <alignment horizontal="left" vertical="top" wrapText="1"/>
    </xf>
    <xf numFmtId="0" fontId="5" fillId="6" borderId="57" xfId="0" applyFont="1" applyFill="1" applyBorder="1" applyAlignment="1">
      <alignment horizontal="left" vertical="top"/>
    </xf>
    <xf numFmtId="49" fontId="5" fillId="0" borderId="3" xfId="0" applyNumberFormat="1" applyFont="1" applyFill="1" applyBorder="1" applyAlignment="1">
      <alignment horizontal="left" vertical="top"/>
    </xf>
    <xf numFmtId="0" fontId="13" fillId="0" borderId="3" xfId="0" applyFont="1" applyFill="1" applyBorder="1" applyAlignment="1">
      <alignment horizontal="left" vertical="top"/>
    </xf>
    <xf numFmtId="0" fontId="5" fillId="0" borderId="14" xfId="0" applyFont="1" applyBorder="1" applyAlignment="1">
      <alignment horizontal="left" vertical="top" wrapText="1"/>
    </xf>
    <xf numFmtId="0" fontId="5" fillId="6" borderId="53" xfId="0" applyFont="1" applyFill="1" applyBorder="1" applyAlignment="1">
      <alignment horizontal="left" vertical="top"/>
    </xf>
    <xf numFmtId="0" fontId="11" fillId="0" borderId="53" xfId="0" applyFont="1" applyBorder="1" applyAlignment="1">
      <alignment horizontal="left" vertical="top"/>
    </xf>
    <xf numFmtId="21" fontId="5" fillId="6" borderId="46" xfId="0" applyNumberFormat="1" applyFont="1" applyFill="1" applyBorder="1" applyAlignment="1">
      <alignment horizontal="right" vertical="top"/>
    </xf>
    <xf numFmtId="21" fontId="5" fillId="0" borderId="49" xfId="0" applyNumberFormat="1" applyFont="1" applyBorder="1" applyAlignment="1">
      <alignment horizontal="right" vertical="top"/>
    </xf>
    <xf numFmtId="21" fontId="11" fillId="0" borderId="49" xfId="0" applyNumberFormat="1" applyFont="1" applyBorder="1" applyAlignment="1">
      <alignment horizontal="right" vertical="top"/>
    </xf>
    <xf numFmtId="164" fontId="11" fillId="0" borderId="49" xfId="0" applyNumberFormat="1" applyFont="1" applyBorder="1" applyAlignment="1">
      <alignment horizontal="right" vertical="top"/>
    </xf>
    <xf numFmtId="0" fontId="9" fillId="0" borderId="28" xfId="0" applyFont="1" applyBorder="1" applyAlignment="1">
      <alignment vertical="top"/>
    </xf>
    <xf numFmtId="0" fontId="5" fillId="6" borderId="46" xfId="0" applyFont="1" applyFill="1" applyBorder="1" applyAlignment="1">
      <alignment vertical="top"/>
    </xf>
    <xf numFmtId="0" fontId="5" fillId="0" borderId="49" xfId="0" applyFont="1" applyBorder="1" applyAlignment="1">
      <alignment horizontal="right" vertical="top"/>
    </xf>
    <xf numFmtId="0" fontId="11" fillId="0" borderId="49" xfId="0" applyFont="1" applyBorder="1" applyAlignment="1">
      <alignment horizontal="right" vertical="top"/>
    </xf>
    <xf numFmtId="0" fontId="5" fillId="0" borderId="49" xfId="0" applyFont="1" applyBorder="1" applyAlignment="1">
      <alignment vertical="top"/>
    </xf>
    <xf numFmtId="0" fontId="11" fillId="0" borderId="55" xfId="0" applyFont="1" applyFill="1" applyBorder="1" applyAlignment="1">
      <alignment horizontal="left" vertical="top" wrapText="1"/>
    </xf>
    <xf numFmtId="0" fontId="11" fillId="0" borderId="55" xfId="0" applyFont="1" applyBorder="1" applyAlignment="1">
      <alignment horizontal="left" vertical="top" wrapText="1"/>
    </xf>
    <xf numFmtId="3" fontId="11" fillId="0" borderId="49" xfId="0" applyNumberFormat="1" applyFont="1" applyBorder="1" applyAlignment="1">
      <alignment horizontal="right" vertical="top" wrapText="1"/>
    </xf>
    <xf numFmtId="0" fontId="11" fillId="0" borderId="50" xfId="0" applyFont="1" applyBorder="1" applyAlignment="1">
      <alignment horizontal="left" vertical="top"/>
    </xf>
    <xf numFmtId="0" fontId="13" fillId="0" borderId="54" xfId="0" applyFont="1" applyFill="1" applyBorder="1" applyAlignment="1">
      <alignment horizontal="left" vertical="top"/>
    </xf>
    <xf numFmtId="0" fontId="11" fillId="0" borderId="54" xfId="0" applyFont="1" applyBorder="1" applyAlignment="1">
      <alignment horizontal="left" vertical="top"/>
    </xf>
    <xf numFmtId="3" fontId="5" fillId="6" borderId="46" xfId="0" applyNumberFormat="1" applyFont="1" applyFill="1" applyBorder="1" applyAlignment="1">
      <alignment horizontal="right" vertical="top"/>
    </xf>
    <xf numFmtId="3" fontId="9" fillId="0" borderId="48" xfId="0" applyNumberFormat="1" applyFont="1" applyBorder="1" applyAlignment="1">
      <alignment horizontal="right" vertical="top" wrapText="1"/>
    </xf>
    <xf numFmtId="3" fontId="11" fillId="0" borderId="48" xfId="0" applyNumberFormat="1" applyFont="1" applyBorder="1" applyAlignment="1">
      <alignment horizontal="right" vertical="top"/>
    </xf>
    <xf numFmtId="3" fontId="11" fillId="0" borderId="56" xfId="2" applyNumberFormat="1" applyFont="1" applyFill="1" applyBorder="1" applyAlignment="1">
      <alignment horizontal="right" vertical="top"/>
    </xf>
    <xf numFmtId="3" fontId="9" fillId="0" borderId="48" xfId="0" applyNumberFormat="1" applyFont="1" applyFill="1" applyBorder="1" applyAlignment="1">
      <alignment horizontal="right" vertical="top" wrapText="1"/>
    </xf>
    <xf numFmtId="3" fontId="5" fillId="6" borderId="46" xfId="0" applyNumberFormat="1" applyFont="1" applyFill="1" applyBorder="1" applyAlignment="1">
      <alignment horizontal="right" vertical="top" readingOrder="1"/>
    </xf>
    <xf numFmtId="3" fontId="11" fillId="0" borderId="51" xfId="0" applyNumberFormat="1" applyFont="1" applyBorder="1" applyAlignment="1">
      <alignment horizontal="right" vertical="top"/>
    </xf>
    <xf numFmtId="9" fontId="5" fillId="6" borderId="46" xfId="0" applyNumberFormat="1" applyFont="1" applyFill="1" applyBorder="1" applyAlignment="1">
      <alignment horizontal="right" vertical="top" wrapText="1"/>
    </xf>
    <xf numFmtId="9" fontId="5" fillId="6" borderId="51" xfId="0" applyNumberFormat="1" applyFont="1" applyFill="1" applyBorder="1" applyAlignment="1">
      <alignment horizontal="right" vertical="top"/>
    </xf>
    <xf numFmtId="9" fontId="11" fillId="0" borderId="51" xfId="0" applyNumberFormat="1" applyFont="1" applyBorder="1" applyAlignment="1">
      <alignment horizontal="right" vertical="top" wrapText="1"/>
    </xf>
    <xf numFmtId="9" fontId="9" fillId="0" borderId="51" xfId="0" applyNumberFormat="1" applyFont="1" applyFill="1" applyBorder="1" applyAlignment="1">
      <alignment horizontal="right" vertical="top"/>
    </xf>
    <xf numFmtId="3" fontId="5" fillId="6" borderId="49" xfId="0" applyNumberFormat="1" applyFont="1" applyFill="1" applyBorder="1" applyAlignment="1">
      <alignment horizontal="right" vertical="top"/>
    </xf>
    <xf numFmtId="3" fontId="11" fillId="0" borderId="49" xfId="0" applyNumberFormat="1" applyFont="1" applyBorder="1" applyAlignment="1">
      <alignment horizontal="right" vertical="top"/>
    </xf>
    <xf numFmtId="10" fontId="5" fillId="0" borderId="52" xfId="0" applyNumberFormat="1" applyFont="1" applyBorder="1" applyAlignment="1">
      <alignment horizontal="right" vertical="top" wrapText="1"/>
    </xf>
    <xf numFmtId="10" fontId="5" fillId="6" borderId="52" xfId="0" applyNumberFormat="1" applyFont="1" applyFill="1" applyBorder="1" applyAlignment="1">
      <alignment horizontal="right" vertical="top"/>
    </xf>
    <xf numFmtId="10" fontId="11" fillId="0" borderId="52" xfId="0" applyNumberFormat="1" applyFont="1" applyBorder="1" applyAlignment="1">
      <alignment horizontal="right" vertical="top" wrapText="1"/>
    </xf>
    <xf numFmtId="10" fontId="9" fillId="0" borderId="47" xfId="0" applyNumberFormat="1" applyFont="1" applyBorder="1" applyAlignment="1">
      <alignment horizontal="right" vertical="top"/>
    </xf>
    <xf numFmtId="3" fontId="5" fillId="0" borderId="51" xfId="0" applyNumberFormat="1" applyFont="1" applyFill="1" applyBorder="1" applyAlignment="1">
      <alignment horizontal="right" vertical="top"/>
    </xf>
    <xf numFmtId="2" fontId="5" fillId="6" borderId="27" xfId="0" applyNumberFormat="1" applyFont="1" applyFill="1" applyBorder="1" applyAlignment="1">
      <alignment horizontal="left" vertical="top"/>
    </xf>
    <xf numFmtId="3" fontId="5" fillId="6" borderId="27" xfId="0" applyNumberFormat="1" applyFont="1" applyFill="1" applyBorder="1" applyAlignment="1">
      <alignment horizontal="left" vertical="top"/>
    </xf>
    <xf numFmtId="9" fontId="5" fillId="6" borderId="27" xfId="0" applyNumberFormat="1" applyFont="1" applyFill="1" applyBorder="1" applyAlignment="1">
      <alignment horizontal="left" vertical="top"/>
    </xf>
    <xf numFmtId="0" fontId="0" fillId="6" borderId="47" xfId="0" applyFill="1" applyBorder="1"/>
    <xf numFmtId="0" fontId="13" fillId="0" borderId="28" xfId="0" applyFont="1" applyFill="1" applyBorder="1" applyAlignment="1">
      <alignment horizontal="left" vertical="top" wrapText="1"/>
    </xf>
    <xf numFmtId="21" fontId="13" fillId="0" borderId="28" xfId="0" applyNumberFormat="1" applyFont="1" applyFill="1" applyBorder="1"/>
    <xf numFmtId="0" fontId="13" fillId="0" borderId="28" xfId="0" applyFont="1" applyFill="1" applyBorder="1"/>
    <xf numFmtId="0" fontId="11" fillId="0" borderId="28" xfId="0" applyFont="1" applyFill="1" applyBorder="1" applyAlignment="1">
      <alignment horizontal="left" vertical="top" wrapText="1"/>
    </xf>
    <xf numFmtId="3" fontId="13" fillId="0" borderId="28" xfId="0" applyNumberFormat="1" applyFont="1" applyFill="1" applyBorder="1" applyAlignment="1">
      <alignment horizontal="right" vertical="top" wrapText="1"/>
    </xf>
    <xf numFmtId="3" fontId="11" fillId="0" borderId="28" xfId="2" applyNumberFormat="1" applyFont="1" applyFill="1" applyBorder="1" applyAlignment="1">
      <alignment horizontal="right" vertical="top"/>
    </xf>
    <xf numFmtId="3" fontId="11" fillId="0" borderId="28" xfId="2" applyNumberFormat="1" applyFont="1" applyFill="1" applyBorder="1" applyAlignment="1">
      <alignment horizontal="right" readingOrder="1"/>
    </xf>
    <xf numFmtId="3" fontId="11" fillId="0" borderId="31" xfId="2" applyNumberFormat="1" applyFont="1" applyFill="1" applyBorder="1" applyAlignment="1">
      <alignment horizontal="right" readingOrder="1"/>
    </xf>
    <xf numFmtId="9" fontId="13" fillId="0" borderId="28" xfId="0" applyNumberFormat="1" applyFont="1" applyFill="1" applyBorder="1" applyAlignment="1">
      <alignment horizontal="right" vertical="top" wrapText="1"/>
    </xf>
    <xf numFmtId="9" fontId="13" fillId="0" borderId="31" xfId="0" applyNumberFormat="1" applyFont="1" applyFill="1" applyBorder="1" applyAlignment="1">
      <alignment horizontal="right" vertical="top" wrapText="1"/>
    </xf>
    <xf numFmtId="1" fontId="13" fillId="0" borderId="28" xfId="0" applyNumberFormat="1" applyFont="1" applyFill="1" applyBorder="1" applyAlignment="1">
      <alignment horizontal="right" vertical="top" wrapText="1"/>
    </xf>
    <xf numFmtId="1" fontId="13" fillId="0" borderId="31" xfId="0" applyNumberFormat="1" applyFont="1" applyFill="1" applyBorder="1" applyAlignment="1">
      <alignment horizontal="right" vertical="top" wrapText="1"/>
    </xf>
    <xf numFmtId="10" fontId="13" fillId="0" borderId="28" xfId="0" applyNumberFormat="1" applyFont="1" applyFill="1" applyBorder="1" applyAlignment="1">
      <alignment horizontal="right" vertical="top" wrapText="1"/>
    </xf>
    <xf numFmtId="10" fontId="9" fillId="0" borderId="47" xfId="0" applyNumberFormat="1" applyFont="1" applyBorder="1" applyAlignment="1">
      <alignment horizontal="right" vertical="top" wrapText="1"/>
    </xf>
    <xf numFmtId="10" fontId="13" fillId="0" borderId="31" xfId="0" applyNumberFormat="1" applyFont="1" applyFill="1" applyBorder="1" applyAlignment="1">
      <alignment horizontal="right" vertical="top" wrapText="1"/>
    </xf>
    <xf numFmtId="3" fontId="11" fillId="0" borderId="28" xfId="2" applyNumberFormat="1" applyFont="1" applyFill="1" applyBorder="1" applyAlignment="1">
      <alignment readingOrder="1"/>
    </xf>
    <xf numFmtId="3" fontId="11" fillId="0" borderId="31" xfId="2" applyNumberFormat="1" applyFont="1" applyFill="1" applyBorder="1" applyAlignment="1">
      <alignment readingOrder="1"/>
    </xf>
    <xf numFmtId="9" fontId="18" fillId="0" borderId="27" xfId="1" applyFont="1" applyBorder="1" applyAlignment="1">
      <alignment horizontal="right" vertical="top"/>
    </xf>
    <xf numFmtId="0" fontId="5" fillId="6" borderId="58" xfId="0" applyNumberFormat="1" applyFont="1" applyFill="1" applyBorder="1" applyAlignment="1">
      <alignment horizontal="left" vertical="top"/>
    </xf>
    <xf numFmtId="0" fontId="0" fillId="6" borderId="60" xfId="0" applyFill="1" applyBorder="1" applyAlignment="1">
      <alignment vertical="top" wrapText="1"/>
    </xf>
    <xf numFmtId="0" fontId="5" fillId="0" borderId="27" xfId="0" applyNumberFormat="1" applyFont="1" applyBorder="1"/>
    <xf numFmtId="3" fontId="9" fillId="0" borderId="47" xfId="0" applyNumberFormat="1" applyFont="1" applyBorder="1" applyAlignment="1">
      <alignment horizontal="right" vertical="top" wrapText="1"/>
    </xf>
    <xf numFmtId="3" fontId="10" fillId="0" borderId="47" xfId="0" applyNumberFormat="1" applyFont="1" applyBorder="1" applyAlignment="1">
      <alignment horizontal="right" vertical="top" readingOrder="1"/>
    </xf>
    <xf numFmtId="10" fontId="5" fillId="0" borderId="47" xfId="0" applyNumberFormat="1" applyFont="1" applyBorder="1" applyAlignment="1">
      <alignment horizontal="right" vertical="top" wrapText="1"/>
    </xf>
    <xf numFmtId="3" fontId="5" fillId="6" borderId="47" xfId="0" applyNumberFormat="1" applyFont="1" applyFill="1" applyBorder="1" applyAlignment="1">
      <alignment horizontal="right" vertical="top"/>
    </xf>
    <xf numFmtId="1" fontId="10" fillId="0" borderId="47" xfId="0" applyNumberFormat="1" applyFont="1" applyBorder="1" applyAlignment="1">
      <alignment horizontal="right" vertical="top" readingOrder="1"/>
    </xf>
    <xf numFmtId="3" fontId="11" fillId="0" borderId="47" xfId="0" applyNumberFormat="1" applyFont="1" applyBorder="1" applyAlignment="1">
      <alignment horizontal="right" vertical="top"/>
    </xf>
    <xf numFmtId="0" fontId="5" fillId="6" borderId="59" xfId="0" applyFont="1" applyFill="1" applyBorder="1"/>
    <xf numFmtId="49" fontId="5" fillId="0" borderId="61" xfId="0" applyNumberFormat="1" applyFont="1" applyFill="1" applyBorder="1" applyAlignment="1">
      <alignment horizontal="left" vertical="top" wrapText="1"/>
    </xf>
    <xf numFmtId="0" fontId="5" fillId="6" borderId="62" xfId="0" applyFont="1" applyFill="1" applyBorder="1" applyAlignment="1">
      <alignment horizontal="left" vertical="top"/>
    </xf>
    <xf numFmtId="0" fontId="5" fillId="6" borderId="62" xfId="0" applyFont="1" applyFill="1" applyBorder="1" applyAlignment="1">
      <alignment horizontal="left" vertical="top" wrapText="1"/>
    </xf>
    <xf numFmtId="49" fontId="5" fillId="6" borderId="62" xfId="0" applyNumberFormat="1" applyFont="1" applyFill="1" applyBorder="1"/>
    <xf numFmtId="164" fontId="5" fillId="6" borderId="62" xfId="0" applyNumberFormat="1" applyFont="1" applyFill="1" applyBorder="1" applyAlignment="1">
      <alignment horizontal="right" vertical="top"/>
    </xf>
    <xf numFmtId="0" fontId="5" fillId="6" borderId="62" xfId="0" applyFont="1" applyFill="1" applyBorder="1" applyAlignment="1">
      <alignment vertical="top"/>
    </xf>
    <xf numFmtId="0" fontId="11" fillId="0" borderId="62" xfId="0" applyFont="1" applyBorder="1" applyAlignment="1">
      <alignment horizontal="left" vertical="top" wrapText="1"/>
    </xf>
    <xf numFmtId="3" fontId="5" fillId="6" borderId="62" xfId="0" applyNumberFormat="1" applyFont="1" applyFill="1" applyBorder="1" applyAlignment="1">
      <alignment horizontal="right" vertical="top" wrapText="1"/>
    </xf>
    <xf numFmtId="3" fontId="5" fillId="6" borderId="62" xfId="0" applyNumberFormat="1" applyFont="1" applyFill="1" applyBorder="1" applyAlignment="1">
      <alignment horizontal="right" vertical="top"/>
    </xf>
    <xf numFmtId="9" fontId="5" fillId="6" borderId="62" xfId="0" applyNumberFormat="1" applyFont="1" applyFill="1" applyBorder="1" applyAlignment="1">
      <alignment horizontal="right" vertical="top" wrapText="1"/>
    </xf>
    <xf numFmtId="10" fontId="5" fillId="0" borderId="62" xfId="0" applyNumberFormat="1" applyFont="1" applyBorder="1" applyAlignment="1">
      <alignment horizontal="right" vertical="top" wrapText="1"/>
    </xf>
    <xf numFmtId="0" fontId="5" fillId="6" borderId="63" xfId="0" applyFont="1" applyFill="1" applyBorder="1" applyAlignment="1">
      <alignment horizontal="left" vertical="top"/>
    </xf>
    <xf numFmtId="0" fontId="9" fillId="0" borderId="47" xfId="0" applyFont="1" applyBorder="1" applyAlignment="1">
      <alignment vertical="top"/>
    </xf>
    <xf numFmtId="0" fontId="9" fillId="0" borderId="62" xfId="0" applyFont="1" applyBorder="1" applyAlignment="1">
      <alignment horizontal="left" vertical="top"/>
    </xf>
    <xf numFmtId="0" fontId="9" fillId="0" borderId="62" xfId="0" applyFont="1" applyBorder="1" applyAlignment="1">
      <alignment horizontal="left" vertical="top" wrapText="1"/>
    </xf>
    <xf numFmtId="0" fontId="11" fillId="0" borderId="47" xfId="0" applyFont="1" applyBorder="1" applyAlignment="1">
      <alignment horizontal="left" vertical="top" wrapText="1"/>
    </xf>
    <xf numFmtId="49" fontId="5" fillId="6" borderId="47" xfId="0" applyNumberFormat="1" applyFont="1" applyFill="1" applyBorder="1"/>
    <xf numFmtId="21" fontId="5" fillId="6" borderId="47" xfId="0" applyNumberFormat="1" applyFont="1" applyFill="1" applyBorder="1" applyAlignment="1">
      <alignment horizontal="right" vertical="top"/>
    </xf>
    <xf numFmtId="21" fontId="9" fillId="0" borderId="62" xfId="0" applyNumberFormat="1" applyFont="1" applyBorder="1" applyAlignment="1">
      <alignment horizontal="right" vertical="top"/>
    </xf>
    <xf numFmtId="0" fontId="5" fillId="6" borderId="47" xfId="0" applyFont="1" applyFill="1" applyBorder="1" applyAlignment="1">
      <alignment vertical="top"/>
    </xf>
    <xf numFmtId="0" fontId="9" fillId="0" borderId="62" xfId="0" applyFont="1" applyBorder="1" applyAlignment="1">
      <alignment horizontal="right" vertical="top"/>
    </xf>
    <xf numFmtId="0" fontId="5" fillId="0" borderId="62" xfId="0" applyFont="1" applyBorder="1" applyAlignment="1">
      <alignment horizontal="left" vertical="top" wrapText="1"/>
    </xf>
    <xf numFmtId="3" fontId="9" fillId="0" borderId="62" xfId="0" applyNumberFormat="1" applyFont="1" applyBorder="1" applyAlignment="1">
      <alignment horizontal="right" vertical="top"/>
    </xf>
    <xf numFmtId="9" fontId="5" fillId="6" borderId="47" xfId="0" applyNumberFormat="1" applyFont="1" applyFill="1" applyBorder="1" applyAlignment="1">
      <alignment horizontal="right" vertical="top" wrapText="1"/>
    </xf>
    <xf numFmtId="9" fontId="9" fillId="0" borderId="62" xfId="0" applyNumberFormat="1" applyFont="1" applyBorder="1" applyAlignment="1">
      <alignment horizontal="right" vertical="top" wrapText="1"/>
    </xf>
    <xf numFmtId="10" fontId="13" fillId="0" borderId="47" xfId="0" applyNumberFormat="1" applyFont="1" applyFill="1" applyBorder="1" applyAlignment="1">
      <alignment horizontal="right" vertical="top" wrapText="1"/>
    </xf>
    <xf numFmtId="10" fontId="9" fillId="0" borderId="62" xfId="0" applyNumberFormat="1" applyFont="1" applyBorder="1" applyAlignment="1">
      <alignment horizontal="right" vertical="top"/>
    </xf>
    <xf numFmtId="0" fontId="5" fillId="6" borderId="59" xfId="0" applyFont="1" applyFill="1" applyBorder="1" applyAlignment="1">
      <alignment horizontal="left" vertical="top"/>
    </xf>
    <xf numFmtId="0" fontId="5" fillId="6" borderId="63" xfId="0" applyFont="1" applyFill="1" applyBorder="1"/>
    <xf numFmtId="3" fontId="11" fillId="0" borderId="47" xfId="2" applyNumberFormat="1" applyFont="1" applyFill="1" applyBorder="1" applyAlignment="1">
      <alignment horizontal="right" readingOrder="1"/>
    </xf>
    <xf numFmtId="9" fontId="13" fillId="0" borderId="47" xfId="0" applyNumberFormat="1" applyFont="1" applyFill="1" applyBorder="1" applyAlignment="1">
      <alignment horizontal="right" vertical="top" wrapText="1"/>
    </xf>
    <xf numFmtId="3" fontId="11" fillId="0" borderId="47" xfId="2" applyNumberFormat="1" applyFont="1" applyFill="1" applyBorder="1" applyAlignment="1">
      <alignment readingOrder="1"/>
    </xf>
    <xf numFmtId="0" fontId="5" fillId="6" borderId="59" xfId="0" applyFont="1" applyFill="1" applyBorder="1" applyAlignment="1">
      <alignment horizontal="left"/>
    </xf>
    <xf numFmtId="0" fontId="5" fillId="0" borderId="62" xfId="0" applyFont="1" applyFill="1" applyBorder="1" applyAlignment="1">
      <alignment horizontal="left" vertical="top"/>
    </xf>
    <xf numFmtId="0" fontId="9" fillId="0" borderId="62" xfId="0" applyFont="1" applyFill="1" applyBorder="1" applyAlignment="1">
      <alignment horizontal="left" vertical="top"/>
    </xf>
    <xf numFmtId="0" fontId="9" fillId="0" borderId="62" xfId="0" applyFont="1" applyFill="1" applyBorder="1" applyAlignment="1">
      <alignment horizontal="left" vertical="top" wrapText="1"/>
    </xf>
    <xf numFmtId="21" fontId="11" fillId="0" borderId="47" xfId="0" applyNumberFormat="1" applyFont="1" applyBorder="1" applyAlignment="1">
      <alignment horizontal="right" vertical="top"/>
    </xf>
    <xf numFmtId="21" fontId="9" fillId="0" borderId="62" xfId="0" applyNumberFormat="1" applyFont="1" applyFill="1" applyBorder="1" applyAlignment="1">
      <alignment horizontal="right" vertical="top"/>
    </xf>
    <xf numFmtId="0" fontId="11" fillId="0" borderId="47" xfId="0" applyFont="1" applyBorder="1" applyAlignment="1">
      <alignment horizontal="right" vertical="top"/>
    </xf>
    <xf numFmtId="0" fontId="9" fillId="0" borderId="62" xfId="0" applyFont="1" applyFill="1" applyBorder="1" applyAlignment="1">
      <alignment vertical="top"/>
    </xf>
    <xf numFmtId="0" fontId="5" fillId="0" borderId="62" xfId="0" applyFont="1" applyFill="1" applyBorder="1" applyAlignment="1">
      <alignment horizontal="left" vertical="top" wrapText="1"/>
    </xf>
    <xf numFmtId="3" fontId="11" fillId="0" borderId="47" xfId="0" applyNumberFormat="1" applyFont="1" applyBorder="1" applyAlignment="1">
      <alignment horizontal="right" vertical="top" wrapText="1"/>
    </xf>
    <xf numFmtId="3" fontId="9" fillId="0" borderId="62" xfId="0" applyNumberFormat="1" applyFont="1" applyFill="1" applyBorder="1" applyAlignment="1">
      <alignment horizontal="right" vertical="top" wrapText="1"/>
    </xf>
    <xf numFmtId="3" fontId="9" fillId="0" borderId="62" xfId="0" applyNumberFormat="1" applyFont="1" applyFill="1" applyBorder="1" applyAlignment="1">
      <alignment horizontal="right" vertical="top"/>
    </xf>
    <xf numFmtId="9" fontId="11" fillId="0" borderId="47" xfId="0" applyNumberFormat="1" applyFont="1" applyBorder="1" applyAlignment="1">
      <alignment horizontal="right" vertical="top" wrapText="1"/>
    </xf>
    <xf numFmtId="9" fontId="9" fillId="0" borderId="62" xfId="0" applyNumberFormat="1" applyFont="1" applyFill="1" applyBorder="1" applyAlignment="1">
      <alignment horizontal="right" vertical="top" wrapText="1"/>
    </xf>
    <xf numFmtId="10" fontId="11" fillId="0" borderId="47" xfId="0" applyNumberFormat="1" applyFont="1" applyBorder="1" applyAlignment="1">
      <alignment horizontal="right" vertical="top" wrapText="1"/>
    </xf>
    <xf numFmtId="10" fontId="9" fillId="0" borderId="62" xfId="0" applyNumberFormat="1" applyFont="1" applyFill="1" applyBorder="1" applyAlignment="1">
      <alignment horizontal="right" vertical="top" wrapText="1"/>
    </xf>
    <xf numFmtId="9" fontId="12" fillId="0" borderId="47" xfId="1" applyFont="1" applyBorder="1" applyAlignment="1">
      <alignment horizontal="right" vertical="top"/>
    </xf>
    <xf numFmtId="0" fontId="5" fillId="0" borderId="63" xfId="0" applyFont="1" applyFill="1" applyBorder="1" applyAlignment="1">
      <alignment horizontal="left"/>
    </xf>
    <xf numFmtId="0" fontId="11" fillId="0" borderId="28" xfId="0" applyFont="1" applyBorder="1" applyAlignment="1">
      <alignment horizontal="left" vertical="top"/>
    </xf>
    <xf numFmtId="3" fontId="11" fillId="0" borderId="28" xfId="0" applyNumberFormat="1" applyFont="1" applyBorder="1" applyAlignment="1">
      <alignment horizontal="right" vertical="top"/>
    </xf>
    <xf numFmtId="0" fontId="5" fillId="6" borderId="68" xfId="0" applyFont="1" applyFill="1" applyBorder="1" applyAlignment="1">
      <alignment horizontal="left" vertical="top"/>
    </xf>
    <xf numFmtId="0" fontId="5" fillId="6" borderId="68" xfId="0" applyFont="1" applyFill="1" applyBorder="1" applyAlignment="1">
      <alignment horizontal="left" vertical="top" wrapText="1"/>
    </xf>
    <xf numFmtId="0" fontId="5" fillId="6" borderId="68" xfId="0" applyFont="1" applyFill="1" applyBorder="1" applyAlignment="1">
      <alignment horizontal="right" vertical="top"/>
    </xf>
    <xf numFmtId="3" fontId="5" fillId="6" borderId="68" xfId="0" applyNumberFormat="1" applyFont="1" applyFill="1" applyBorder="1" applyAlignment="1">
      <alignment horizontal="right" vertical="top"/>
    </xf>
    <xf numFmtId="0" fontId="5" fillId="6" borderId="43" xfId="0" applyFont="1" applyFill="1" applyBorder="1" applyAlignment="1">
      <alignment horizontal="left" vertical="top"/>
    </xf>
    <xf numFmtId="0" fontId="5" fillId="6" borderId="67" xfId="0" applyNumberFormat="1" applyFont="1" applyFill="1" applyBorder="1" applyAlignment="1">
      <alignment horizontal="left" vertical="top"/>
    </xf>
    <xf numFmtId="0" fontId="5" fillId="6" borderId="65" xfId="0" applyNumberFormat="1" applyFont="1" applyFill="1" applyBorder="1" applyAlignment="1">
      <alignment horizontal="left" vertical="top"/>
    </xf>
    <xf numFmtId="49" fontId="5" fillId="0" borderId="68" xfId="0" applyNumberFormat="1" applyFont="1" applyFill="1" applyBorder="1" applyAlignment="1">
      <alignment horizontal="left" vertical="top" wrapText="1"/>
    </xf>
    <xf numFmtId="0" fontId="13" fillId="0" borderId="14" xfId="0" applyFont="1" applyFill="1" applyBorder="1" applyAlignment="1">
      <alignment horizontal="left" vertical="top"/>
    </xf>
    <xf numFmtId="0" fontId="9" fillId="0" borderId="68" xfId="0" applyFont="1" applyBorder="1" applyAlignment="1">
      <alignment horizontal="left" vertical="top"/>
    </xf>
    <xf numFmtId="0" fontId="13" fillId="0" borderId="14" xfId="0" applyFont="1" applyFill="1" applyBorder="1" applyAlignment="1">
      <alignment horizontal="left" vertical="top" wrapText="1"/>
    </xf>
    <xf numFmtId="49" fontId="5" fillId="6" borderId="68" xfId="0" applyNumberFormat="1" applyFont="1" applyFill="1" applyBorder="1"/>
    <xf numFmtId="21" fontId="5" fillId="6" borderId="68" xfId="0" applyNumberFormat="1" applyFont="1" applyFill="1" applyBorder="1" applyAlignment="1">
      <alignment horizontal="right" vertical="top"/>
    </xf>
    <xf numFmtId="21" fontId="13" fillId="0" borderId="14" xfId="0" applyNumberFormat="1" applyFont="1" applyFill="1" applyBorder="1"/>
    <xf numFmtId="0" fontId="13" fillId="0" borderId="14" xfId="0" applyFont="1" applyFill="1" applyBorder="1"/>
    <xf numFmtId="0" fontId="11" fillId="0" borderId="68" xfId="0" applyFont="1" applyFill="1" applyBorder="1" applyAlignment="1">
      <alignment horizontal="left" vertical="top" wrapText="1"/>
    </xf>
    <xf numFmtId="0" fontId="11" fillId="0" borderId="14" xfId="0" applyFont="1" applyFill="1" applyBorder="1" applyAlignment="1">
      <alignment horizontal="left" vertical="top" wrapText="1"/>
    </xf>
    <xf numFmtId="3" fontId="5" fillId="6" borderId="68" xfId="0" applyNumberFormat="1" applyFont="1" applyFill="1" applyBorder="1" applyAlignment="1">
      <alignment horizontal="right" vertical="top" wrapText="1"/>
    </xf>
    <xf numFmtId="3" fontId="13" fillId="0" borderId="14" xfId="0" applyNumberFormat="1" applyFont="1" applyFill="1" applyBorder="1" applyAlignment="1">
      <alignment horizontal="right" vertical="top" wrapText="1"/>
    </xf>
    <xf numFmtId="3" fontId="11" fillId="0" borderId="14" xfId="2" applyNumberFormat="1" applyFont="1" applyFill="1" applyBorder="1" applyAlignment="1">
      <alignment horizontal="right" vertical="top"/>
    </xf>
    <xf numFmtId="3" fontId="11" fillId="0" borderId="14" xfId="2" applyNumberFormat="1" applyFont="1" applyFill="1" applyBorder="1" applyAlignment="1">
      <alignment horizontal="right" readingOrder="1"/>
    </xf>
    <xf numFmtId="9" fontId="9" fillId="0" borderId="68" xfId="0" applyNumberFormat="1" applyFont="1" applyBorder="1" applyAlignment="1">
      <alignment horizontal="right" vertical="top" wrapText="1"/>
    </xf>
    <xf numFmtId="9" fontId="13" fillId="0" borderId="14" xfId="0" applyNumberFormat="1" applyFont="1" applyFill="1" applyBorder="1" applyAlignment="1">
      <alignment horizontal="right" vertical="top" wrapText="1"/>
    </xf>
    <xf numFmtId="3" fontId="9" fillId="0" borderId="68" xfId="0" applyNumberFormat="1" applyFont="1" applyBorder="1" applyAlignment="1">
      <alignment horizontal="right" vertical="top"/>
    </xf>
    <xf numFmtId="1" fontId="13" fillId="0" borderId="14" xfId="0" applyNumberFormat="1" applyFont="1" applyFill="1" applyBorder="1" applyAlignment="1">
      <alignment horizontal="right" vertical="top" wrapText="1"/>
    </xf>
    <xf numFmtId="10" fontId="9" fillId="0" borderId="28" xfId="0" applyNumberFormat="1" applyFont="1" applyBorder="1" applyAlignment="1">
      <alignment horizontal="right" vertical="top"/>
    </xf>
    <xf numFmtId="10" fontId="9" fillId="0" borderId="68" xfId="0" applyNumberFormat="1" applyFont="1" applyBorder="1" applyAlignment="1">
      <alignment horizontal="right" vertical="top"/>
    </xf>
    <xf numFmtId="10" fontId="13" fillId="0" borderId="14" xfId="0" applyNumberFormat="1" applyFont="1" applyFill="1" applyBorder="1" applyAlignment="1">
      <alignment horizontal="right" vertical="top" wrapText="1"/>
    </xf>
    <xf numFmtId="3" fontId="11" fillId="0" borderId="14" xfId="2" applyNumberFormat="1" applyFont="1" applyFill="1" applyBorder="1" applyAlignment="1">
      <alignment readingOrder="1"/>
    </xf>
    <xf numFmtId="0" fontId="5" fillId="6" borderId="69" xfId="0" applyFont="1" applyFill="1" applyBorder="1" applyAlignment="1">
      <alignment horizontal="left" vertical="top"/>
    </xf>
    <xf numFmtId="0" fontId="5" fillId="6" borderId="66" xfId="0" applyFont="1" applyFill="1" applyBorder="1"/>
    <xf numFmtId="0" fontId="5" fillId="8" borderId="64" xfId="0" applyNumberFormat="1" applyFont="1" applyFill="1" applyBorder="1" applyAlignment="1">
      <alignment horizontal="left" vertical="top"/>
    </xf>
    <xf numFmtId="49" fontId="5" fillId="8" borderId="28" xfId="0" applyNumberFormat="1" applyFont="1" applyFill="1" applyBorder="1" applyAlignment="1">
      <alignment horizontal="left" vertical="top" wrapText="1"/>
    </xf>
    <xf numFmtId="0" fontId="9" fillId="8" borderId="28" xfId="0" applyFont="1" applyFill="1" applyBorder="1" applyAlignment="1">
      <alignment horizontal="left" vertical="top"/>
    </xf>
    <xf numFmtId="0" fontId="11" fillId="8" borderId="28" xfId="0" applyFont="1" applyFill="1" applyBorder="1" applyAlignment="1">
      <alignment horizontal="left" vertical="top"/>
    </xf>
    <xf numFmtId="0" fontId="5" fillId="8" borderId="28" xfId="0" applyFont="1" applyFill="1" applyBorder="1" applyAlignment="1">
      <alignment horizontal="left" vertical="top"/>
    </xf>
    <xf numFmtId="0" fontId="11" fillId="8" borderId="28" xfId="0" applyFont="1" applyFill="1" applyBorder="1" applyAlignment="1">
      <alignment horizontal="left" vertical="top" wrapText="1"/>
    </xf>
    <xf numFmtId="164" fontId="11" fillId="8" borderId="28" xfId="0" applyNumberFormat="1" applyFont="1" applyFill="1" applyBorder="1" applyAlignment="1">
      <alignment horizontal="right" vertical="top"/>
    </xf>
    <xf numFmtId="0" fontId="11" fillId="8" borderId="28" xfId="0" applyFont="1" applyFill="1" applyBorder="1" applyAlignment="1">
      <alignment horizontal="right" vertical="top"/>
    </xf>
    <xf numFmtId="3" fontId="11" fillId="8" borderId="28" xfId="0" applyNumberFormat="1" applyFont="1" applyFill="1" applyBorder="1" applyAlignment="1">
      <alignment horizontal="right" vertical="top" wrapText="1"/>
    </xf>
    <xf numFmtId="0" fontId="5" fillId="8" borderId="43" xfId="0" applyNumberFormat="1" applyFont="1" applyFill="1" applyBorder="1" applyAlignment="1">
      <alignment horizontal="left" vertical="top"/>
    </xf>
    <xf numFmtId="0" fontId="5" fillId="8" borderId="27" xfId="0" applyFont="1" applyFill="1" applyBorder="1" applyAlignment="1">
      <alignment horizontal="left" vertical="top" wrapText="1"/>
    </xf>
    <xf numFmtId="0" fontId="5" fillId="8" borderId="27" xfId="0" applyFont="1" applyFill="1" applyBorder="1" applyAlignment="1">
      <alignment horizontal="left" vertical="top"/>
    </xf>
    <xf numFmtId="49" fontId="5" fillId="8" borderId="27" xfId="0" applyNumberFormat="1" applyFont="1" applyFill="1" applyBorder="1"/>
    <xf numFmtId="21" fontId="5" fillId="8" borderId="27" xfId="0" applyNumberFormat="1" applyFont="1" applyFill="1" applyBorder="1" applyAlignment="1">
      <alignment horizontal="right" vertical="top"/>
    </xf>
    <xf numFmtId="0" fontId="5" fillId="8" borderId="27" xfId="0" applyFont="1" applyFill="1" applyBorder="1" applyAlignment="1">
      <alignment vertical="top"/>
    </xf>
    <xf numFmtId="3" fontId="5" fillId="8" borderId="27" xfId="0" applyNumberFormat="1" applyFont="1" applyFill="1" applyBorder="1" applyAlignment="1">
      <alignment horizontal="right" vertical="top" wrapText="1"/>
    </xf>
    <xf numFmtId="49" fontId="5" fillId="8" borderId="27" xfId="0" applyNumberFormat="1" applyFont="1" applyFill="1" applyBorder="1" applyAlignment="1">
      <alignment horizontal="left" vertical="top" wrapText="1"/>
    </xf>
    <xf numFmtId="0" fontId="9" fillId="8" borderId="27" xfId="0" applyFont="1" applyFill="1" applyBorder="1" applyAlignment="1">
      <alignment horizontal="left" vertical="top"/>
    </xf>
    <xf numFmtId="0" fontId="9" fillId="8" borderId="27" xfId="0" applyFont="1" applyFill="1" applyBorder="1" applyAlignment="1">
      <alignment horizontal="left" vertical="top" wrapText="1"/>
    </xf>
    <xf numFmtId="21" fontId="9" fillId="8" borderId="27" xfId="0" applyNumberFormat="1" applyFont="1" applyFill="1" applyBorder="1" applyAlignment="1">
      <alignment horizontal="right" vertical="top"/>
    </xf>
    <xf numFmtId="0" fontId="9" fillId="8" borderId="27" xfId="0" applyFont="1" applyFill="1" applyBorder="1" applyAlignment="1">
      <alignment horizontal="right" vertical="top"/>
    </xf>
    <xf numFmtId="3" fontId="9" fillId="8" borderId="27" xfId="0" applyNumberFormat="1" applyFont="1" applyFill="1" applyBorder="1" applyAlignment="1">
      <alignment horizontal="right" vertical="top" wrapText="1"/>
    </xf>
    <xf numFmtId="0" fontId="13" fillId="8" borderId="27" xfId="0" applyFont="1" applyFill="1" applyBorder="1" applyAlignment="1">
      <alignment horizontal="left" vertical="top"/>
    </xf>
    <xf numFmtId="0" fontId="5" fillId="8" borderId="27" xfId="0" applyFont="1" applyFill="1" applyBorder="1" applyAlignment="1">
      <alignment horizontal="right" vertical="top"/>
    </xf>
    <xf numFmtId="0" fontId="0" fillId="8" borderId="0" xfId="0" applyFill="1"/>
    <xf numFmtId="49" fontId="3" fillId="6" borderId="70" xfId="0" applyNumberFormat="1" applyFont="1" applyFill="1" applyBorder="1" applyAlignment="1">
      <alignment vertical="top" wrapText="1"/>
    </xf>
    <xf numFmtId="49" fontId="3" fillId="6" borderId="38" xfId="0" applyNumberFormat="1" applyFont="1" applyFill="1" applyBorder="1" applyAlignment="1">
      <alignment vertical="top" wrapText="1"/>
    </xf>
    <xf numFmtId="0" fontId="5" fillId="8" borderId="27" xfId="0" applyFont="1" applyFill="1" applyBorder="1"/>
    <xf numFmtId="10" fontId="5" fillId="8" borderId="27" xfId="0" applyNumberFormat="1" applyFont="1" applyFill="1" applyBorder="1"/>
    <xf numFmtId="10" fontId="5" fillId="8" borderId="27" xfId="1" applyNumberFormat="1" applyFont="1" applyFill="1" applyBorder="1"/>
    <xf numFmtId="10" fontId="5" fillId="0" borderId="27" xfId="1" applyNumberFormat="1" applyFont="1" applyBorder="1"/>
    <xf numFmtId="0" fontId="3" fillId="8" borderId="27" xfId="0" applyFont="1" applyFill="1" applyBorder="1"/>
    <xf numFmtId="164" fontId="11" fillId="0" borderId="27" xfId="0" applyNumberFormat="1" applyFont="1" applyFill="1" applyBorder="1" applyAlignment="1">
      <alignment horizontal="right" vertical="top"/>
    </xf>
    <xf numFmtId="164" fontId="11" fillId="8" borderId="27" xfId="0" applyNumberFormat="1" applyFont="1" applyFill="1" applyBorder="1" applyAlignment="1">
      <alignment horizontal="right" vertical="top"/>
    </xf>
    <xf numFmtId="0" fontId="5" fillId="0" borderId="27" xfId="0" applyFont="1" applyBorder="1" applyAlignment="1">
      <alignment horizontal="right"/>
    </xf>
    <xf numFmtId="0" fontId="5" fillId="0" borderId="27" xfId="0" applyFont="1" applyBorder="1" applyAlignment="1">
      <alignment wrapText="1"/>
    </xf>
    <xf numFmtId="3" fontId="5" fillId="0" borderId="27" xfId="0" applyNumberFormat="1" applyFont="1" applyBorder="1" applyAlignment="1">
      <alignment horizontal="right" vertical="top" wrapText="1"/>
    </xf>
    <xf numFmtId="0" fontId="10" fillId="0" borderId="27" xfId="0" applyFont="1" applyBorder="1" applyAlignment="1">
      <alignment horizontal="right"/>
    </xf>
    <xf numFmtId="3" fontId="5" fillId="0" borderId="27" xfId="0" applyNumberFormat="1" applyFont="1" applyBorder="1" applyAlignment="1">
      <alignment horizontal="left" vertical="top" wrapText="1"/>
    </xf>
    <xf numFmtId="9" fontId="10" fillId="0" borderId="27" xfId="0" applyNumberFormat="1" applyFont="1" applyBorder="1" applyAlignment="1">
      <alignment horizontal="right"/>
    </xf>
    <xf numFmtId="2" fontId="5" fillId="0" borderId="27" xfId="0" applyNumberFormat="1" applyFont="1" applyBorder="1" applyAlignment="1">
      <alignment horizontal="left" vertical="top" wrapText="1"/>
    </xf>
    <xf numFmtId="2" fontId="5" fillId="0" borderId="27" xfId="0" applyNumberFormat="1" applyFont="1" applyBorder="1"/>
    <xf numFmtId="9" fontId="5" fillId="0" borderId="27" xfId="0" applyNumberFormat="1" applyFont="1" applyBorder="1" applyAlignment="1">
      <alignment horizontal="right"/>
    </xf>
    <xf numFmtId="9" fontId="10" fillId="0" borderId="27" xfId="0" applyNumberFormat="1" applyFont="1" applyBorder="1"/>
    <xf numFmtId="3" fontId="5" fillId="0" borderId="27" xfId="0" applyNumberFormat="1" applyFont="1" applyBorder="1" applyAlignment="1">
      <alignment horizontal="right"/>
    </xf>
    <xf numFmtId="0" fontId="5" fillId="0" borderId="27" xfId="0" applyFont="1" applyFill="1" applyBorder="1"/>
    <xf numFmtId="10" fontId="5" fillId="0" borderId="27" xfId="0" applyNumberFormat="1" applyFont="1" applyFill="1" applyBorder="1"/>
    <xf numFmtId="10" fontId="5" fillId="0" borderId="27" xfId="1" applyNumberFormat="1" applyFont="1" applyFill="1" applyBorder="1"/>
    <xf numFmtId="0" fontId="0" fillId="0" borderId="0" xfId="0" applyFill="1"/>
    <xf numFmtId="3" fontId="5" fillId="0" borderId="27" xfId="0" applyNumberFormat="1" applyFont="1" applyFill="1" applyBorder="1" applyAlignment="1">
      <alignment horizontal="right"/>
    </xf>
    <xf numFmtId="3" fontId="10" fillId="0" borderId="27" xfId="0" applyNumberFormat="1" applyFont="1" applyBorder="1" applyAlignment="1">
      <alignment horizontal="right"/>
    </xf>
    <xf numFmtId="3" fontId="5" fillId="0" borderId="27" xfId="0" applyNumberFormat="1" applyFont="1" applyFill="1" applyBorder="1"/>
    <xf numFmtId="3" fontId="10" fillId="0" borderId="27" xfId="0" applyNumberFormat="1" applyFont="1" applyBorder="1"/>
    <xf numFmtId="1" fontId="5" fillId="0" borderId="27" xfId="0" applyNumberFormat="1" applyFont="1" applyBorder="1"/>
    <xf numFmtId="0" fontId="5" fillId="0" borderId="27" xfId="0" applyFont="1" applyFill="1" applyBorder="1" applyAlignment="1">
      <alignment wrapText="1"/>
    </xf>
    <xf numFmtId="3" fontId="5" fillId="8" borderId="27" xfId="0" applyNumberFormat="1" applyFont="1" applyFill="1" applyBorder="1"/>
    <xf numFmtId="21" fontId="5" fillId="8" borderId="27" xfId="0" applyNumberFormat="1" applyFont="1" applyFill="1" applyBorder="1" applyAlignment="1">
      <alignment vertical="top"/>
    </xf>
    <xf numFmtId="3" fontId="5" fillId="8" borderId="27" xfId="0" applyNumberFormat="1" applyFont="1" applyFill="1" applyBorder="1" applyAlignment="1">
      <alignment horizontal="right" vertical="top"/>
    </xf>
    <xf numFmtId="3" fontId="10" fillId="8" borderId="27" xfId="0" applyNumberFormat="1" applyFont="1" applyFill="1" applyBorder="1" applyAlignment="1">
      <alignment horizontal="right"/>
    </xf>
    <xf numFmtId="9" fontId="5" fillId="8" borderId="27" xfId="0" applyNumberFormat="1" applyFont="1" applyFill="1" applyBorder="1" applyAlignment="1">
      <alignment horizontal="right" vertical="top"/>
    </xf>
    <xf numFmtId="1" fontId="5" fillId="8" borderId="27" xfId="0" applyNumberFormat="1" applyFont="1" applyFill="1" applyBorder="1" applyAlignment="1">
      <alignment horizontal="left" vertical="top" wrapText="1"/>
    </xf>
    <xf numFmtId="10" fontId="5" fillId="8" borderId="27" xfId="0" applyNumberFormat="1" applyFont="1" applyFill="1" applyBorder="1" applyAlignment="1">
      <alignment horizontal="left" vertical="top" wrapText="1"/>
    </xf>
    <xf numFmtId="3" fontId="5" fillId="8" borderId="27" xfId="0" applyNumberFormat="1" applyFont="1" applyFill="1" applyBorder="1" applyAlignment="1">
      <alignment horizontal="left" vertical="top" wrapText="1"/>
    </xf>
    <xf numFmtId="3" fontId="5" fillId="8" borderId="27" xfId="0" applyNumberFormat="1" applyFont="1" applyFill="1" applyBorder="1" applyAlignment="1">
      <alignment horizontal="right"/>
    </xf>
    <xf numFmtId="21" fontId="5" fillId="8" borderId="27" xfId="0" applyNumberFormat="1" applyFont="1" applyFill="1" applyBorder="1"/>
    <xf numFmtId="9" fontId="10" fillId="8" borderId="27" xfId="0" applyNumberFormat="1" applyFont="1" applyFill="1" applyBorder="1" applyAlignment="1">
      <alignment horizontal="right"/>
    </xf>
    <xf numFmtId="2" fontId="5" fillId="8" borderId="27" xfId="0" applyNumberFormat="1" applyFont="1" applyFill="1" applyBorder="1" applyAlignment="1">
      <alignment horizontal="left" vertical="top" wrapText="1"/>
    </xf>
    <xf numFmtId="2" fontId="5" fillId="8" borderId="27" xfId="0" applyNumberFormat="1" applyFont="1" applyFill="1" applyBorder="1" applyAlignment="1">
      <alignment vertical="top"/>
    </xf>
    <xf numFmtId="0" fontId="11" fillId="0" borderId="27" xfId="0" applyFont="1" applyFill="1" applyBorder="1" applyAlignment="1">
      <alignment horizontal="left"/>
    </xf>
    <xf numFmtId="0" fontId="11" fillId="0" borderId="27" xfId="0" applyFont="1" applyFill="1" applyBorder="1" applyAlignment="1">
      <alignment horizontal="left" wrapText="1"/>
    </xf>
    <xf numFmtId="21" fontId="11" fillId="0" borderId="27" xfId="0" applyNumberFormat="1" applyFont="1" applyFill="1" applyBorder="1" applyAlignment="1">
      <alignment horizontal="left"/>
    </xf>
    <xf numFmtId="3" fontId="11" fillId="0" borderId="27" xfId="0" applyNumberFormat="1" applyFont="1" applyFill="1" applyBorder="1" applyAlignment="1">
      <alignment horizontal="left" vertical="top" wrapText="1"/>
    </xf>
    <xf numFmtId="3" fontId="11" fillId="0" borderId="27" xfId="0" applyNumberFormat="1" applyFont="1" applyFill="1" applyBorder="1" applyAlignment="1">
      <alignment horizontal="left"/>
    </xf>
    <xf numFmtId="3" fontId="11" fillId="0" borderId="27" xfId="0" applyNumberFormat="1" applyFont="1" applyFill="1" applyBorder="1" applyAlignment="1">
      <alignment horizontal="left" vertical="top"/>
    </xf>
    <xf numFmtId="9" fontId="11" fillId="0" borderId="27" xfId="0" applyNumberFormat="1" applyFont="1" applyFill="1" applyBorder="1" applyAlignment="1">
      <alignment horizontal="left" vertical="top" wrapText="1"/>
    </xf>
    <xf numFmtId="2" fontId="11" fillId="0" borderId="27" xfId="0" applyNumberFormat="1" applyFont="1" applyFill="1" applyBorder="1" applyAlignment="1">
      <alignment horizontal="left" vertical="top"/>
    </xf>
    <xf numFmtId="10" fontId="11" fillId="0" borderId="27" xfId="0" applyNumberFormat="1" applyFont="1" applyFill="1" applyBorder="1" applyAlignment="1">
      <alignment horizontal="left" vertical="top" wrapText="1"/>
    </xf>
    <xf numFmtId="21" fontId="9" fillId="0" borderId="27" xfId="0" applyNumberFormat="1" applyFont="1" applyFill="1" applyBorder="1" applyAlignment="1">
      <alignment horizontal="left" vertical="top"/>
    </xf>
    <xf numFmtId="3" fontId="9" fillId="0" borderId="27" xfId="0" applyNumberFormat="1" applyFont="1" applyFill="1" applyBorder="1" applyAlignment="1">
      <alignment horizontal="left" vertical="top" wrapText="1"/>
    </xf>
    <xf numFmtId="0" fontId="19" fillId="0" borderId="27" xfId="0" applyFont="1" applyFill="1" applyBorder="1" applyAlignment="1">
      <alignment horizontal="left"/>
    </xf>
    <xf numFmtId="0" fontId="20" fillId="0" borderId="27" xfId="0" applyFont="1" applyFill="1" applyBorder="1" applyAlignment="1">
      <alignment horizontal="left"/>
    </xf>
    <xf numFmtId="9" fontId="9" fillId="0" borderId="27" xfId="0" applyNumberFormat="1" applyFont="1" applyFill="1" applyBorder="1" applyAlignment="1">
      <alignment horizontal="left" vertical="top" wrapText="1"/>
    </xf>
    <xf numFmtId="2" fontId="9" fillId="0" borderId="27" xfId="0" applyNumberFormat="1" applyFont="1" applyFill="1" applyBorder="1" applyAlignment="1">
      <alignment horizontal="left" vertical="top"/>
    </xf>
    <xf numFmtId="3" fontId="9" fillId="0" borderId="27" xfId="0" applyNumberFormat="1" applyFont="1" applyFill="1" applyBorder="1" applyAlignment="1">
      <alignment horizontal="left" vertical="top"/>
    </xf>
    <xf numFmtId="21" fontId="5" fillId="0" borderId="27" xfId="0" applyNumberFormat="1" applyFont="1" applyFill="1" applyBorder="1" applyAlignment="1">
      <alignment horizontal="left" vertical="top"/>
    </xf>
    <xf numFmtId="1" fontId="9" fillId="0" borderId="27" xfId="0" applyNumberFormat="1" applyFont="1" applyFill="1" applyBorder="1" applyAlignment="1">
      <alignment horizontal="left" vertical="top" wrapText="1"/>
    </xf>
    <xf numFmtId="10" fontId="9" fillId="0" borderId="27" xfId="0" applyNumberFormat="1" applyFont="1" applyFill="1" applyBorder="1" applyAlignment="1">
      <alignment horizontal="left" vertical="top" wrapText="1"/>
    </xf>
    <xf numFmtId="3" fontId="5" fillId="0" borderId="27" xfId="0" applyNumberFormat="1" applyFont="1" applyFill="1" applyBorder="1" applyAlignment="1">
      <alignment horizontal="left" vertical="top"/>
    </xf>
    <xf numFmtId="0" fontId="11" fillId="0" borderId="27" xfId="0" applyFont="1" applyFill="1" applyBorder="1" applyAlignment="1">
      <alignment horizontal="left" vertical="center"/>
    </xf>
    <xf numFmtId="0" fontId="21" fillId="0" borderId="27" xfId="0" applyFont="1" applyFill="1" applyBorder="1" applyAlignment="1">
      <alignment horizontal="left" vertical="center"/>
    </xf>
    <xf numFmtId="21" fontId="13" fillId="0" borderId="27" xfId="0" applyNumberFormat="1" applyFont="1" applyFill="1" applyBorder="1" applyAlignment="1">
      <alignment horizontal="left" vertical="center"/>
    </xf>
    <xf numFmtId="0" fontId="11" fillId="0" borderId="27" xfId="0" applyFont="1" applyFill="1" applyBorder="1" applyAlignment="1">
      <alignment horizontal="left" vertical="center" wrapText="1"/>
    </xf>
    <xf numFmtId="3" fontId="11" fillId="0" borderId="27" xfId="0" applyNumberFormat="1" applyFont="1" applyFill="1" applyBorder="1" applyAlignment="1">
      <alignment horizontal="left" vertical="center" wrapText="1"/>
    </xf>
    <xf numFmtId="3" fontId="11" fillId="0" borderId="27" xfId="0" applyNumberFormat="1" applyFont="1" applyFill="1" applyBorder="1" applyAlignment="1">
      <alignment horizontal="left" vertical="center"/>
    </xf>
    <xf numFmtId="9" fontId="11" fillId="0" borderId="27" xfId="0" applyNumberFormat="1" applyFont="1" applyFill="1" applyBorder="1" applyAlignment="1">
      <alignment horizontal="left" vertical="center"/>
    </xf>
    <xf numFmtId="1" fontId="11" fillId="0" borderId="27" xfId="0" applyNumberFormat="1" applyFont="1" applyFill="1" applyBorder="1" applyAlignment="1">
      <alignment horizontal="left" vertical="top" wrapText="1"/>
    </xf>
    <xf numFmtId="10" fontId="11" fillId="0" borderId="27" xfId="0" applyNumberFormat="1" applyFont="1" applyFill="1" applyBorder="1" applyAlignment="1">
      <alignment horizontal="left" vertical="center"/>
    </xf>
    <xf numFmtId="21" fontId="9" fillId="0" borderId="27" xfId="0" applyNumberFormat="1" applyFont="1" applyFill="1" applyBorder="1" applyAlignment="1">
      <alignment horizontal="left"/>
    </xf>
    <xf numFmtId="0" fontId="9" fillId="0" borderId="27" xfId="0" applyFont="1" applyFill="1" applyBorder="1" applyAlignment="1">
      <alignment horizontal="left"/>
    </xf>
    <xf numFmtId="2" fontId="9" fillId="0" borderId="27" xfId="0" applyNumberFormat="1" applyFont="1" applyFill="1" applyBorder="1" applyAlignment="1">
      <alignment horizontal="left"/>
    </xf>
    <xf numFmtId="3" fontId="9" fillId="0" borderId="27" xfId="0" applyNumberFormat="1" applyFont="1" applyFill="1" applyBorder="1" applyAlignment="1">
      <alignment horizontal="left"/>
    </xf>
    <xf numFmtId="0" fontId="22" fillId="0" borderId="27" xfId="0" applyFont="1" applyFill="1" applyBorder="1" applyAlignment="1">
      <alignment horizontal="left"/>
    </xf>
    <xf numFmtId="0" fontId="23" fillId="0" borderId="27" xfId="0" applyFont="1" applyFill="1" applyBorder="1" applyAlignment="1">
      <alignment horizontal="left"/>
    </xf>
    <xf numFmtId="0" fontId="24" fillId="0" borderId="27" xfId="0" applyFont="1" applyFill="1" applyBorder="1" applyAlignment="1">
      <alignment horizontal="left"/>
    </xf>
    <xf numFmtId="0" fontId="0" fillId="0" borderId="27" xfId="0" applyFill="1" applyBorder="1" applyAlignment="1">
      <alignment horizontal="left"/>
    </xf>
    <xf numFmtId="21" fontId="11" fillId="0" borderId="27" xfId="0" applyNumberFormat="1" applyFont="1" applyFill="1" applyBorder="1" applyAlignment="1">
      <alignment horizontal="left" vertical="center"/>
    </xf>
    <xf numFmtId="2" fontId="11" fillId="0" borderId="27" xfId="0" applyNumberFormat="1" applyFont="1" applyFill="1" applyBorder="1" applyAlignment="1">
      <alignment horizontal="left"/>
    </xf>
    <xf numFmtId="0" fontId="9" fillId="0" borderId="27" xfId="0" applyFont="1" applyFill="1" applyBorder="1" applyAlignment="1">
      <alignment horizontal="left" wrapText="1"/>
    </xf>
    <xf numFmtId="21" fontId="11" fillId="0" borderId="27" xfId="0" applyNumberFormat="1" applyFont="1" applyFill="1" applyBorder="1" applyAlignment="1">
      <alignment horizontal="left" vertical="top"/>
    </xf>
    <xf numFmtId="0" fontId="25" fillId="0" borderId="27" xfId="0" applyFont="1" applyFill="1" applyBorder="1" applyAlignment="1">
      <alignment horizontal="left" wrapText="1"/>
    </xf>
    <xf numFmtId="0" fontId="0" fillId="0" borderId="27" xfId="0" applyFill="1" applyBorder="1" applyAlignment="1">
      <alignment horizontal="left" wrapText="1"/>
    </xf>
    <xf numFmtId="0" fontId="13" fillId="0" borderId="27" xfId="0" applyFont="1" applyFill="1" applyBorder="1" applyAlignment="1">
      <alignment horizontal="left" vertical="center" wrapText="1"/>
    </xf>
    <xf numFmtId="0" fontId="13" fillId="0" borderId="27" xfId="0" applyFont="1" applyFill="1" applyBorder="1" applyAlignment="1">
      <alignment horizontal="left" vertical="center"/>
    </xf>
    <xf numFmtId="0" fontId="13" fillId="0" borderId="27" xfId="0" applyFont="1" applyFill="1" applyBorder="1" applyAlignment="1">
      <alignment horizontal="left" wrapText="1"/>
    </xf>
    <xf numFmtId="0" fontId="13" fillId="0" borderId="27" xfId="0" applyFont="1" applyFill="1" applyBorder="1" applyAlignment="1">
      <alignment horizontal="left"/>
    </xf>
    <xf numFmtId="3" fontId="13" fillId="0" borderId="27" xfId="0" applyNumberFormat="1" applyFont="1" applyFill="1" applyBorder="1" applyAlignment="1">
      <alignment horizontal="left" vertical="center"/>
    </xf>
    <xf numFmtId="9" fontId="13" fillId="0" borderId="27" xfId="0" applyNumberFormat="1" applyFont="1" applyFill="1" applyBorder="1" applyAlignment="1">
      <alignment horizontal="left" vertical="center"/>
    </xf>
    <xf numFmtId="2" fontId="13" fillId="0" borderId="27" xfId="0" applyNumberFormat="1" applyFont="1" applyFill="1" applyBorder="1" applyAlignment="1">
      <alignment horizontal="left"/>
    </xf>
    <xf numFmtId="0" fontId="25" fillId="0" borderId="27" xfId="0" applyFont="1" applyFill="1" applyBorder="1" applyAlignment="1">
      <alignment horizontal="left"/>
    </xf>
    <xf numFmtId="0" fontId="26" fillId="0" borderId="27" xfId="0" applyFont="1" applyFill="1" applyBorder="1" applyAlignment="1">
      <alignment horizontal="left" wrapText="1"/>
    </xf>
    <xf numFmtId="3" fontId="25" fillId="0" borderId="27" xfId="0" applyNumberFormat="1" applyFont="1" applyFill="1" applyBorder="1" applyAlignment="1">
      <alignment horizontal="left" vertical="center"/>
    </xf>
    <xf numFmtId="0" fontId="11" fillId="8" borderId="27" xfId="0" applyFont="1" applyFill="1" applyBorder="1" applyAlignment="1">
      <alignment horizontal="left"/>
    </xf>
    <xf numFmtId="0" fontId="11" fillId="8" borderId="27" xfId="0" applyFont="1" applyFill="1" applyBorder="1" applyAlignment="1">
      <alignment horizontal="left" vertical="center"/>
    </xf>
    <xf numFmtId="0" fontId="21" fillId="8" borderId="27" xfId="0" applyFont="1" applyFill="1" applyBorder="1" applyAlignment="1">
      <alignment horizontal="left" vertical="center"/>
    </xf>
    <xf numFmtId="0" fontId="27" fillId="0" borderId="27" xfId="0" applyFont="1" applyFill="1" applyBorder="1" applyAlignment="1">
      <alignment horizontal="left"/>
    </xf>
    <xf numFmtId="3" fontId="11" fillId="8" borderId="27" xfId="0" applyNumberFormat="1" applyFont="1" applyFill="1" applyBorder="1" applyAlignment="1">
      <alignment horizontal="left" vertical="top" wrapText="1"/>
    </xf>
    <xf numFmtId="3" fontId="9" fillId="8" borderId="27" xfId="0" applyNumberFormat="1" applyFont="1" applyFill="1" applyBorder="1" applyAlignment="1">
      <alignment horizontal="left" vertical="top" wrapText="1"/>
    </xf>
    <xf numFmtId="3" fontId="11" fillId="8" borderId="27" xfId="0" applyNumberFormat="1" applyFont="1" applyFill="1" applyBorder="1" applyAlignment="1">
      <alignment horizontal="left" vertical="center" wrapText="1"/>
    </xf>
    <xf numFmtId="3" fontId="0" fillId="0" borderId="0" xfId="0" applyNumberFormat="1"/>
    <xf numFmtId="0" fontId="9" fillId="0" borderId="46" xfId="0" applyFont="1" applyFill="1" applyBorder="1" applyAlignment="1">
      <alignment horizontal="left" vertical="top"/>
    </xf>
    <xf numFmtId="0" fontId="9" fillId="0" borderId="46" xfId="0" applyFont="1" applyFill="1" applyBorder="1" applyAlignment="1">
      <alignment horizontal="left" vertical="top" wrapText="1"/>
    </xf>
    <xf numFmtId="0" fontId="24" fillId="0" borderId="46" xfId="0" applyFont="1" applyFill="1" applyBorder="1" applyAlignment="1">
      <alignment horizontal="left"/>
    </xf>
    <xf numFmtId="21" fontId="9" fillId="0" borderId="46" xfId="0" applyNumberFormat="1" applyFont="1" applyFill="1" applyBorder="1" applyAlignment="1">
      <alignment horizontal="left"/>
    </xf>
    <xf numFmtId="0" fontId="9" fillId="0" borderId="46" xfId="0" applyFont="1" applyFill="1" applyBorder="1" applyAlignment="1">
      <alignment horizontal="left"/>
    </xf>
    <xf numFmtId="0" fontId="5" fillId="0" borderId="46" xfId="0" applyFont="1" applyFill="1" applyBorder="1" applyAlignment="1">
      <alignment horizontal="left" vertical="top" wrapText="1"/>
    </xf>
    <xf numFmtId="3" fontId="9" fillId="0" borderId="46" xfId="0" applyNumberFormat="1" applyFont="1" applyFill="1" applyBorder="1" applyAlignment="1">
      <alignment horizontal="left" vertical="top" wrapText="1"/>
    </xf>
    <xf numFmtId="3" fontId="9" fillId="0" borderId="46" xfId="0" applyNumberFormat="1" applyFont="1" applyFill="1" applyBorder="1" applyAlignment="1">
      <alignment horizontal="left" vertical="top"/>
    </xf>
    <xf numFmtId="9" fontId="9" fillId="0" borderId="46" xfId="0" applyNumberFormat="1" applyFont="1" applyFill="1" applyBorder="1" applyAlignment="1">
      <alignment horizontal="left" vertical="top" wrapText="1"/>
    </xf>
    <xf numFmtId="2" fontId="9" fillId="0" borderId="46" xfId="0" applyNumberFormat="1" applyFont="1" applyFill="1" applyBorder="1" applyAlignment="1">
      <alignment horizontal="left" vertical="top"/>
    </xf>
    <xf numFmtId="0" fontId="0" fillId="0" borderId="27" xfId="0" applyBorder="1"/>
    <xf numFmtId="0" fontId="28" fillId="8" borderId="0" xfId="0" applyFont="1" applyFill="1"/>
    <xf numFmtId="0" fontId="28" fillId="0" borderId="0" xfId="0" applyFont="1" applyFill="1"/>
    <xf numFmtId="1" fontId="0" fillId="0" borderId="0" xfId="0" applyNumberFormat="1"/>
    <xf numFmtId="0" fontId="0" fillId="9" borderId="0" xfId="0" applyFill="1"/>
    <xf numFmtId="10" fontId="0" fillId="0" borderId="0" xfId="0" applyNumberFormat="1"/>
    <xf numFmtId="164" fontId="0" fillId="0" borderId="0" xfId="0" applyNumberFormat="1"/>
    <xf numFmtId="164" fontId="0" fillId="9" borderId="0" xfId="0" applyNumberFormat="1" applyFill="1"/>
    <xf numFmtId="9" fontId="10" fillId="9" borderId="0" xfId="0" applyNumberFormat="1" applyFont="1" applyFill="1" applyBorder="1" applyAlignment="1">
      <alignment horizontal="right" vertical="top"/>
    </xf>
    <xf numFmtId="9" fontId="11" fillId="9" borderId="0" xfId="0" applyNumberFormat="1" applyFont="1" applyFill="1" applyBorder="1" applyAlignment="1">
      <alignment horizontal="right" vertical="top"/>
    </xf>
    <xf numFmtId="10" fontId="11" fillId="11" borderId="0" xfId="0" applyNumberFormat="1" applyFont="1" applyFill="1" applyBorder="1" applyAlignment="1">
      <alignment horizontal="right"/>
    </xf>
    <xf numFmtId="9" fontId="5" fillId="9" borderId="0" xfId="1" applyFont="1" applyFill="1" applyBorder="1" applyAlignment="1">
      <alignment horizontal="right" vertical="top"/>
    </xf>
    <xf numFmtId="165" fontId="11" fillId="11" borderId="0" xfId="0" applyNumberFormat="1" applyFont="1" applyFill="1" applyBorder="1" applyAlignment="1">
      <alignment horizontal="right"/>
    </xf>
    <xf numFmtId="165" fontId="11" fillId="9" borderId="0" xfId="0" applyNumberFormat="1" applyFont="1" applyFill="1" applyBorder="1" applyAlignment="1">
      <alignment horizontal="right"/>
    </xf>
    <xf numFmtId="9" fontId="10" fillId="9" borderId="0" xfId="1" applyFont="1" applyFill="1" applyBorder="1" applyAlignment="1">
      <alignment horizontal="right" vertical="center"/>
    </xf>
    <xf numFmtId="9" fontId="5" fillId="9" borderId="0" xfId="1" applyFont="1" applyFill="1" applyBorder="1" applyAlignment="1">
      <alignment horizontal="right" vertical="center"/>
    </xf>
    <xf numFmtId="165" fontId="10" fillId="9" borderId="0" xfId="0" applyNumberFormat="1" applyFont="1" applyFill="1" applyBorder="1" applyAlignment="1">
      <alignment horizontal="right"/>
    </xf>
    <xf numFmtId="166" fontId="10" fillId="9" borderId="0" xfId="1" applyNumberFormat="1" applyFont="1" applyFill="1" applyBorder="1" applyAlignment="1">
      <alignment horizontal="right" vertical="top"/>
    </xf>
    <xf numFmtId="166" fontId="5" fillId="9" borderId="0" xfId="1" applyNumberFormat="1" applyFont="1" applyFill="1" applyBorder="1" applyAlignment="1">
      <alignment horizontal="right" vertical="top"/>
    </xf>
    <xf numFmtId="166" fontId="10" fillId="9" borderId="0" xfId="0" applyNumberFormat="1" applyFont="1" applyFill="1" applyBorder="1" applyAlignment="1">
      <alignment horizontal="right"/>
    </xf>
    <xf numFmtId="0" fontId="0" fillId="0" borderId="0" xfId="0" applyAlignment="1">
      <alignment horizontal="left"/>
    </xf>
    <xf numFmtId="0" fontId="30" fillId="12" borderId="71" xfId="0" applyFont="1" applyFill="1" applyBorder="1"/>
    <xf numFmtId="0" fontId="30" fillId="12" borderId="0" xfId="0" applyFont="1" applyFill="1" applyBorder="1"/>
    <xf numFmtId="0" fontId="30" fillId="12" borderId="0" xfId="0" applyFont="1" applyFill="1" applyBorder="1" applyAlignment="1">
      <alignment horizontal="center"/>
    </xf>
    <xf numFmtId="0" fontId="31" fillId="13" borderId="0" xfId="0" applyFont="1" applyFill="1" applyBorder="1" applyAlignment="1">
      <alignment horizontal="center" vertical="center"/>
    </xf>
    <xf numFmtId="0" fontId="0" fillId="9" borderId="0" xfId="0" applyFill="1" applyBorder="1"/>
    <xf numFmtId="49" fontId="10" fillId="9" borderId="0" xfId="0" applyNumberFormat="1" applyFont="1" applyFill="1" applyBorder="1"/>
    <xf numFmtId="49" fontId="11" fillId="9" borderId="0" xfId="0" applyNumberFormat="1" applyFont="1" applyFill="1" applyBorder="1" applyAlignment="1">
      <alignment vertical="top"/>
    </xf>
    <xf numFmtId="49" fontId="10" fillId="9" borderId="0" xfId="0" applyNumberFormat="1" applyFont="1" applyFill="1" applyBorder="1" applyAlignment="1">
      <alignment vertical="top"/>
    </xf>
    <xf numFmtId="49" fontId="10" fillId="9" borderId="0" xfId="0" applyNumberFormat="1" applyFont="1" applyFill="1" applyBorder="1" applyAlignment="1">
      <alignment vertical="center"/>
    </xf>
    <xf numFmtId="49" fontId="10" fillId="9" borderId="0" xfId="0" applyNumberFormat="1" applyFont="1" applyFill="1" applyBorder="1" applyAlignment="1">
      <alignment vertical="top" wrapText="1"/>
    </xf>
    <xf numFmtId="49" fontId="11" fillId="10" borderId="0" xfId="0" applyNumberFormat="1" applyFont="1" applyFill="1" applyBorder="1" applyAlignment="1">
      <alignment vertical="top"/>
    </xf>
    <xf numFmtId="49" fontId="29" fillId="11" borderId="0" xfId="0" applyNumberFormat="1" applyFont="1" applyFill="1" applyBorder="1" applyAlignment="1">
      <alignment vertical="top"/>
    </xf>
    <xf numFmtId="49" fontId="29" fillId="9" borderId="0" xfId="0" applyNumberFormat="1" applyFont="1" applyFill="1" applyBorder="1" applyAlignment="1">
      <alignment vertical="top"/>
    </xf>
    <xf numFmtId="49" fontId="5" fillId="9" borderId="0" xfId="0" applyNumberFormat="1" applyFont="1" applyFill="1" applyBorder="1" applyAlignment="1">
      <alignment horizontal="left" vertical="top"/>
    </xf>
    <xf numFmtId="49" fontId="0" fillId="9" borderId="0" xfId="0" applyNumberFormat="1" applyFill="1" applyBorder="1"/>
    <xf numFmtId="49" fontId="3" fillId="6" borderId="72" xfId="0" applyNumberFormat="1" applyFont="1" applyFill="1" applyBorder="1" applyAlignment="1">
      <alignment vertical="top" wrapText="1"/>
    </xf>
    <xf numFmtId="0" fontId="30" fillId="0" borderId="0" xfId="0" applyFont="1" applyBorder="1" applyAlignment="1">
      <alignment horizontal="left" vertical="center"/>
    </xf>
    <xf numFmtId="2" fontId="30" fillId="0" borderId="0" xfId="0" applyNumberFormat="1" applyFont="1" applyBorder="1" applyAlignment="1">
      <alignment horizontal="left" vertical="center"/>
    </xf>
    <xf numFmtId="164" fontId="0" fillId="8" borderId="0" xfId="0" applyNumberFormat="1" applyFill="1"/>
    <xf numFmtId="0" fontId="0" fillId="6" borderId="46" xfId="0" applyFill="1" applyBorder="1" applyAlignment="1">
      <alignment vertical="top" wrapText="1"/>
    </xf>
    <xf numFmtId="3" fontId="28" fillId="8" borderId="0" xfId="0" applyNumberFormat="1" applyFont="1" applyFill="1"/>
    <xf numFmtId="3" fontId="0" fillId="8" borderId="0" xfId="0" applyNumberFormat="1" applyFill="1"/>
    <xf numFmtId="3" fontId="28" fillId="0" borderId="0" xfId="0" applyNumberFormat="1" applyFont="1" applyFill="1"/>
    <xf numFmtId="3" fontId="28" fillId="9" borderId="0" xfId="0" applyNumberFormat="1" applyFont="1" applyFill="1"/>
    <xf numFmtId="3" fontId="0" fillId="9" borderId="0" xfId="0" applyNumberFormat="1" applyFill="1"/>
    <xf numFmtId="0" fontId="0" fillId="6" borderId="50" xfId="0" applyFill="1" applyBorder="1" applyAlignment="1">
      <alignment vertical="top" wrapText="1"/>
    </xf>
    <xf numFmtId="49" fontId="3" fillId="6" borderId="73" xfId="0" applyNumberFormat="1" applyFont="1" applyFill="1" applyBorder="1" applyAlignment="1">
      <alignment vertical="top" wrapText="1"/>
    </xf>
    <xf numFmtId="49" fontId="3" fillId="6" borderId="15" xfId="0" applyNumberFormat="1" applyFont="1" applyFill="1" applyBorder="1" applyAlignment="1">
      <alignment vertical="top" wrapText="1"/>
    </xf>
    <xf numFmtId="0" fontId="6" fillId="8" borderId="0" xfId="0" applyFont="1" applyFill="1"/>
    <xf numFmtId="0" fontId="6" fillId="8" borderId="0" xfId="0" applyNumberFormat="1" applyFont="1" applyFill="1"/>
    <xf numFmtId="3" fontId="32" fillId="0" borderId="47" xfId="0" applyNumberFormat="1" applyFont="1" applyBorder="1" applyAlignment="1">
      <alignment horizontal="right" vertical="top" wrapText="1"/>
    </xf>
    <xf numFmtId="1" fontId="6" fillId="8" borderId="0" xfId="0" applyNumberFormat="1" applyFont="1" applyFill="1"/>
    <xf numFmtId="1" fontId="6" fillId="0" borderId="0" xfId="0" applyNumberFormat="1" applyFont="1"/>
    <xf numFmtId="9" fontId="0" fillId="8" borderId="0" xfId="1" applyFont="1" applyFill="1"/>
    <xf numFmtId="9" fontId="0" fillId="0" borderId="0" xfId="1" applyFont="1"/>
    <xf numFmtId="21" fontId="0" fillId="8" borderId="0" xfId="0" applyNumberFormat="1" applyFill="1"/>
    <xf numFmtId="21" fontId="0" fillId="0" borderId="0" xfId="0" applyNumberFormat="1"/>
    <xf numFmtId="1" fontId="0" fillId="8" borderId="0" xfId="0" applyNumberFormat="1" applyFill="1"/>
    <xf numFmtId="0" fontId="0" fillId="0" borderId="0" xfId="0" applyAlignment="1">
      <alignment horizontal="center"/>
    </xf>
    <xf numFmtId="21" fontId="0" fillId="0" borderId="0" xfId="0" applyNumberFormat="1" applyAlignment="1">
      <alignment horizontal="center"/>
    </xf>
    <xf numFmtId="49" fontId="2" fillId="3" borderId="33" xfId="0" applyNumberFormat="1" applyFont="1" applyFill="1" applyBorder="1" applyAlignment="1">
      <alignment horizontal="center"/>
    </xf>
    <xf numFmtId="0" fontId="2" fillId="3" borderId="34" xfId="0" applyFont="1" applyFill="1" applyBorder="1" applyAlignment="1">
      <alignment horizontal="center"/>
    </xf>
    <xf numFmtId="0" fontId="2" fillId="3" borderId="35" xfId="0" applyFont="1" applyFill="1" applyBorder="1" applyAlignment="1">
      <alignment horizontal="center"/>
    </xf>
    <xf numFmtId="49" fontId="1" fillId="4" borderId="36" xfId="0" applyNumberFormat="1" applyFont="1" applyFill="1" applyBorder="1" applyAlignment="1">
      <alignment horizontal="center"/>
    </xf>
    <xf numFmtId="2" fontId="1" fillId="4" borderId="35" xfId="0" applyNumberFormat="1" applyFont="1" applyFill="1" applyBorder="1" applyAlignment="1">
      <alignment horizontal="center"/>
    </xf>
    <xf numFmtId="49" fontId="2" fillId="5" borderId="36" xfId="0" applyNumberFormat="1" applyFont="1" applyFill="1" applyBorder="1" applyAlignment="1">
      <alignment horizontal="center" vertical="center"/>
    </xf>
    <xf numFmtId="0" fontId="2" fillId="5" borderId="34" xfId="0" applyFont="1" applyFill="1" applyBorder="1" applyAlignment="1">
      <alignment horizontal="center" vertical="center"/>
    </xf>
    <xf numFmtId="49" fontId="2" fillId="3" borderId="34" xfId="0" applyNumberFormat="1" applyFont="1" applyFill="1" applyBorder="1" applyAlignment="1">
      <alignment horizontal="center"/>
    </xf>
    <xf numFmtId="49" fontId="2" fillId="3" borderId="9" xfId="0" applyNumberFormat="1"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49" fontId="1" fillId="4" borderId="11" xfId="0" applyNumberFormat="1" applyFont="1" applyFill="1" applyBorder="1" applyAlignment="1">
      <alignment horizontal="center"/>
    </xf>
    <xf numFmtId="2" fontId="1" fillId="4" borderId="10" xfId="0" applyNumberFormat="1" applyFont="1" applyFill="1" applyBorder="1" applyAlignment="1">
      <alignment horizontal="center"/>
    </xf>
    <xf numFmtId="49" fontId="2" fillId="5" borderId="12" xfId="0" applyNumberFormat="1" applyFont="1" applyFill="1" applyBorder="1" applyAlignment="1">
      <alignment horizontal="center" vertical="center"/>
    </xf>
    <xf numFmtId="0" fontId="2" fillId="5" borderId="13" xfId="0" applyFont="1" applyFill="1" applyBorder="1" applyAlignment="1">
      <alignment horizontal="center" vertical="center"/>
    </xf>
    <xf numFmtId="3" fontId="6" fillId="0" borderId="0" xfId="0" applyNumberFormat="1" applyFont="1" applyAlignment="1">
      <alignment horizontal="center"/>
    </xf>
    <xf numFmtId="3" fontId="6" fillId="0" borderId="0" xfId="0" applyNumberFormat="1" applyFont="1"/>
    <xf numFmtId="21" fontId="0" fillId="8" borderId="0" xfId="0" applyNumberFormat="1" applyFill="1" applyAlignment="1">
      <alignment horizontal="center"/>
    </xf>
    <xf numFmtId="0" fontId="0" fillId="8" borderId="0" xfId="0" applyFill="1" applyAlignment="1">
      <alignment horizontal="center"/>
    </xf>
    <xf numFmtId="0" fontId="0" fillId="8" borderId="0" xfId="0" applyFill="1" applyAlignment="1">
      <alignment horizontal="left"/>
    </xf>
    <xf numFmtId="3" fontId="6" fillId="8" borderId="0" xfId="0" applyNumberFormat="1" applyFont="1" applyFill="1" applyAlignment="1">
      <alignment horizontal="center"/>
    </xf>
  </cellXfs>
  <cellStyles count="3">
    <cellStyle name="Čiarka" xfId="2" builtinId="3"/>
    <cellStyle name="Normálna" xfId="0" builtinId="0"/>
    <cellStyle name="Percentá" xfId="1" builtinId="5"/>
  </cellStyles>
  <dxfs count="20">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fill>
        <patternFill patternType="solid">
          <fgColor indexed="64"/>
          <bgColor theme="0"/>
        </patternFill>
      </fill>
      <alignment horizontal="right" textRotation="0" indent="0" justifyLastLine="0" shrinkToFit="0" readingOrder="0"/>
    </dxf>
    <dxf>
      <font>
        <strike val="0"/>
        <outline val="0"/>
        <shadow val="0"/>
        <u val="none"/>
        <vertAlign val="baseline"/>
        <sz val="12"/>
        <name val="Arial"/>
        <family val="2"/>
        <scheme val="none"/>
      </font>
      <numFmt numFmtId="30" formatCode="@"/>
      <fill>
        <patternFill patternType="solid">
          <fgColor indexed="64"/>
          <bgColor theme="0"/>
        </patternFill>
      </fill>
      <alignment vertical="top" textRotation="0" indent="0" justifyLastLine="0" shrinkToFit="0" readingOrder="0"/>
    </dxf>
    <dxf>
      <font>
        <strike val="0"/>
        <outline val="0"/>
        <shadow val="0"/>
        <u val="none"/>
        <vertAlign val="baseline"/>
        <sz val="12"/>
        <name val="Arial"/>
        <family val="2"/>
        <scheme val="none"/>
      </font>
      <numFmt numFmtId="30" formatCode="@"/>
      <fill>
        <patternFill patternType="solid">
          <fgColor indexed="64"/>
          <bgColor theme="0"/>
        </patternFill>
      </fill>
    </dxf>
    <dxf>
      <font>
        <strike val="0"/>
        <outline val="0"/>
        <shadow val="0"/>
        <u val="none"/>
        <vertAlign val="baseline"/>
        <sz val="12"/>
        <name val="Arial"/>
        <family val="2"/>
        <scheme val="none"/>
      </font>
      <numFmt numFmtId="30" formatCode="@"/>
      <fill>
        <patternFill patternType="solid">
          <fgColor indexed="64"/>
          <bgColor theme="0"/>
        </patternFill>
      </fill>
    </dxf>
    <dxf>
      <font>
        <strike val="0"/>
        <outline val="0"/>
        <shadow val="0"/>
        <u val="none"/>
        <vertAlign val="baseline"/>
        <sz val="12"/>
        <name val="Arial"/>
        <family val="2"/>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theme="0"/>
        </patternFill>
      </fill>
    </dxf>
    <dxf>
      <font>
        <strike val="0"/>
        <outline val="0"/>
        <shadow val="0"/>
        <u val="none"/>
        <vertAlign val="baseline"/>
        <sz val="12"/>
        <name val="Arial"/>
        <family val="2"/>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rgb="FFFFE6DD"/>
          <bgColor rgb="FFFFE6DD"/>
        </patternFill>
      </fill>
    </dxf>
    <dxf>
      <fill>
        <patternFill patternType="solid">
          <fgColor rgb="FFFFFFFF"/>
          <bgColor rgb="FFFFFFFF"/>
        </patternFill>
      </fill>
    </dxf>
  </dxfs>
  <tableStyles count="1">
    <tableStyle name="Demografia-style" pivot="0" count="2" xr9:uid="{AF3E9D34-5EE0-F44C-9ED8-AAB064D52C85}">
      <tableStyleElement type="firstRowStripe" dxfId="19"/>
      <tableStyleElement type="secondRowStripe" dxfId="18"/>
    </tableStyle>
  </tableStyles>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E6E9EB"/>
      <rgbColor rgb="FFAAAAAA"/>
      <rgbColor rgb="FFFFFFFF"/>
      <rgbColor rgb="FF747474"/>
      <rgbColor rgb="FFFF0000"/>
      <rgbColor rgb="FFFFFF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dasakarpelova/Disk%20Google/SKUPINY_KOMISIE_SR_VZ/Podcasty_nahlasovanie/Nahlasky/August/Petit-Press-IAB-reporting-podcasty-08-2024.xlsx" TargetMode="External"/><Relationship Id="rId1" Type="http://schemas.openxmlformats.org/officeDocument/2006/relationships/externalLinkPath" Target="/Users/dasakarpelova/Disk%20Google/SKUPINY_KOMISIE_SR_VZ/Podcasty_nahlasovanie/Nahlasky/August/Petit-Press-IAB-reporting-podcasty-08-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dasakarpelova/Disk%20Google/SKUPINY_KOMISIE_SR_VZ/Podcasty_nahlasovanie/Nahlasky/10_OKTOBER_2025/M_Kreo_IAB_reporting_podcasty%20_final_oktober.xlsx" TargetMode="External"/><Relationship Id="rId1" Type="http://schemas.openxmlformats.org/officeDocument/2006/relationships/externalLinkPath" Target="/Users/dasakarpelova/Disk%20Google/SKUPINY_KOMISIE_SR_VZ/Podcasty_nahlasovanie/Nahlasky/10_OKTOBER_2025/M_Kreo_IAB_reporting_podcasty%20_final_oktob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gust 2024"/>
      <sheetName val="Júl 2024"/>
      <sheetName val="Jún 2024"/>
      <sheetName val="Máj 2024"/>
      <sheetName val="Apríl 2024"/>
      <sheetName val="Podcastové kategórie slovensky"/>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ktober_2025"/>
      <sheetName val="Podcastové kategórie slovensky"/>
    </sheetNames>
    <sheetDataSet>
      <sheetData sheetId="0" refreshError="1"/>
      <sheetData sheetId="1">
        <row r="132">
          <cell r="A132" t="str">
            <v>Beletria</v>
          </cell>
        </row>
        <row r="133">
          <cell r="A133" t="str">
            <v>Deti_a _rodina</v>
          </cell>
        </row>
        <row r="134">
          <cell r="A134" t="str">
            <v>Film_a_TV</v>
          </cell>
        </row>
        <row r="135">
          <cell r="A135" t="str">
            <v>História</v>
          </cell>
        </row>
        <row r="136">
          <cell r="A136" t="str">
            <v>Hudba</v>
          </cell>
        </row>
        <row r="137">
          <cell r="A137" t="str">
            <v>Komédia</v>
          </cell>
        </row>
        <row r="138">
          <cell r="A138" t="str">
            <v>Obchod</v>
          </cell>
        </row>
        <row r="139">
          <cell r="A139" t="str">
            <v>Skutočné_krimi_príbehy</v>
          </cell>
        </row>
        <row r="140">
          <cell r="A140" t="str">
            <v>Spoločnosť_a_kultúra</v>
          </cell>
        </row>
        <row r="141">
          <cell r="A141" t="str">
            <v>Správy</v>
          </cell>
        </row>
        <row r="142">
          <cell r="A142" t="str">
            <v>Šport</v>
          </cell>
        </row>
        <row r="143">
          <cell r="A143" t="str">
            <v>Štátna_správa</v>
          </cell>
        </row>
        <row r="144">
          <cell r="A144" t="str">
            <v>Technológie</v>
          </cell>
        </row>
        <row r="145">
          <cell r="A145" t="str">
            <v>Umenie</v>
          </cell>
        </row>
        <row r="146">
          <cell r="A146" t="str">
            <v>Veda</v>
          </cell>
        </row>
        <row r="147">
          <cell r="A147" t="str">
            <v>Viera_a_duchovno</v>
          </cell>
        </row>
        <row r="148">
          <cell r="A148" t="str">
            <v>Voľný_čas</v>
          </cell>
        </row>
        <row r="149">
          <cell r="A149" t="str">
            <v>Vzdelávanie</v>
          </cell>
        </row>
        <row r="150">
          <cell r="A150" t="str">
            <v>Zdravie_a_fitness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B0D562-3419-284E-BDD9-C224F97BCF09}" name="Table_2" displayName="Table_2" ref="A3:O8" headerRowCount="0" headerRowDxfId="17" dataDxfId="16" totalsRowDxfId="15">
  <tableColumns count="15">
    <tableColumn id="1" xr3:uid="{CB360212-8D73-9442-9893-9D76CE78A8F8}" name="Column1" dataDxfId="14"/>
    <tableColumn id="2" xr3:uid="{F6F22DDE-DF73-A841-9A45-C04E3CFDB63B}" name="Column2" dataDxfId="13"/>
    <tableColumn id="3" xr3:uid="{92C223B6-DD23-5042-8BD2-56B7EC8524CB}" name="Column3" dataDxfId="12"/>
    <tableColumn id="4" xr3:uid="{38895495-5F45-5D47-9B93-2975FF415317}" name="Column4" dataDxfId="11"/>
    <tableColumn id="5" xr3:uid="{75EB0348-F7B4-6949-B1C6-9E2DBBEA7D32}" name="Column5" dataDxfId="10"/>
    <tableColumn id="6" xr3:uid="{835A2EBD-7674-064F-AE71-DD389C62E31F}" name="Column6" dataDxfId="9"/>
    <tableColumn id="7" xr3:uid="{127B6016-BD2C-034B-BC68-304D0AF736CD}" name="Column7" dataDxfId="8"/>
    <tableColumn id="8" xr3:uid="{8D3D7387-B933-8243-9872-6145CC0971FE}" name="Column8" dataDxfId="7"/>
    <tableColumn id="9" xr3:uid="{4B061378-6B97-4C44-8EEB-66A40D1B90B5}" name="Column9" dataDxfId="6"/>
    <tableColumn id="10" xr3:uid="{511152F2-A8DD-1142-B80F-E52432F3C007}" name="Column10" dataDxfId="5"/>
    <tableColumn id="11" xr3:uid="{71A047AE-62A2-6549-A008-6FE2640A833B}" name="Column11" dataDxfId="4"/>
    <tableColumn id="12" xr3:uid="{354F91D3-F46B-EF48-9908-F5EC0538285C}" name="Column12" dataDxfId="3"/>
    <tableColumn id="13" xr3:uid="{FB9B19E5-88D8-9E4B-A29F-806C7CD9FAD5}" name="Column13" dataDxfId="2"/>
    <tableColumn id="14" xr3:uid="{CBA4F828-ED72-6D49-9E5F-71BA6EB1D5FC}" name="Column14" dataDxfId="1"/>
    <tableColumn id="15" xr3:uid="{75B56C70-1C9D-1D41-A687-BB1541E377BF}" name="Column15" dataDxfId="0">
      <calculatedColumnFormula>SUM(H4:K4)</calculatedColumnFormula>
    </tableColumn>
  </tableColumns>
  <tableStyleInfo name="Demografia-style" showFirstColumn="1" showLastColumn="1"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45F82"/>
      </a:accent1>
      <a:accent2>
        <a:srgbClr val="E87331"/>
      </a:accent2>
      <a:accent3>
        <a:srgbClr val="186C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8" Type="http://schemas.openxmlformats.org/officeDocument/2006/relationships/comments" Target="../comments21.xml"/><Relationship Id="rId3" Type="http://schemas.openxmlformats.org/officeDocument/2006/relationships/hyperlink" Target="http://aktuality.sk/" TargetMode="External"/><Relationship Id="rId7" Type="http://schemas.openxmlformats.org/officeDocument/2006/relationships/vmlDrawing" Target="../drawings/vmlDrawing21.vml"/><Relationship Id="rId2" Type="http://schemas.openxmlformats.org/officeDocument/2006/relationships/hyperlink" Target="http://aktuality.sk/" TargetMode="External"/><Relationship Id="rId1" Type="http://schemas.openxmlformats.org/officeDocument/2006/relationships/hyperlink" Target="http://aktuality.sk/" TargetMode="External"/><Relationship Id="rId6" Type="http://schemas.openxmlformats.org/officeDocument/2006/relationships/hyperlink" Target="http://aktuality.sk/" TargetMode="External"/><Relationship Id="rId5" Type="http://schemas.openxmlformats.org/officeDocument/2006/relationships/hyperlink" Target="http://zive.sk/" TargetMode="External"/><Relationship Id="rId4" Type="http://schemas.openxmlformats.org/officeDocument/2006/relationships/hyperlink" Target="http://aktuality.sk/" TargetMode="External"/></Relationships>
</file>

<file path=xl/worksheets/_rels/sheet2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386E-23A7-BC47-A2D7-8DCCCEEA1667}">
  <sheetPr filterMode="1"/>
  <dimension ref="A1:AF140"/>
  <sheetViews>
    <sheetView workbookViewId="0">
      <selection activeCell="M140" sqref="M140"/>
    </sheetView>
  </sheetViews>
  <sheetFormatPr baseColWidth="10" defaultRowHeight="15" x14ac:dyDescent="0.2"/>
  <cols>
    <col min="1" max="1" width="5.1640625" customWidth="1"/>
    <col min="2" max="2" width="13.33203125" customWidth="1"/>
    <col min="4" max="4" width="17.33203125" customWidth="1"/>
    <col min="5" max="5" width="7.33203125" customWidth="1"/>
    <col min="7" max="7" width="14.1640625" customWidth="1"/>
    <col min="12" max="12" width="18.33203125" customWidth="1"/>
    <col min="13" max="13" width="11.6640625" bestFit="1" customWidth="1"/>
    <col min="16" max="16" width="17.83203125" bestFit="1" customWidth="1"/>
    <col min="18" max="18" width="14.33203125" customWidth="1"/>
    <col min="19" max="19" width="16.1640625" customWidth="1"/>
    <col min="22" max="22" width="15.6640625" bestFit="1"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793" t="s">
        <v>12</v>
      </c>
      <c r="J2" s="794" t="s">
        <v>13</v>
      </c>
      <c r="K2" s="108" t="s">
        <v>14</v>
      </c>
      <c r="L2" s="108" t="s">
        <v>802</v>
      </c>
      <c r="M2" s="107" t="s">
        <v>16</v>
      </c>
      <c r="N2" s="108" t="s">
        <v>17</v>
      </c>
      <c r="O2" s="108" t="s">
        <v>18</v>
      </c>
      <c r="P2" s="108" t="s">
        <v>19</v>
      </c>
      <c r="Q2" s="109" t="s">
        <v>20</v>
      </c>
      <c r="R2" s="110" t="s">
        <v>21</v>
      </c>
      <c r="S2" s="110" t="s">
        <v>22</v>
      </c>
      <c r="T2" s="110" t="s">
        <v>23</v>
      </c>
      <c r="U2" s="110" t="s">
        <v>24</v>
      </c>
      <c r="V2" s="132" t="s">
        <v>25</v>
      </c>
      <c r="W2" s="792"/>
      <c r="X2" s="73"/>
      <c r="Y2" s="36"/>
      <c r="Z2" s="36"/>
      <c r="AA2" s="36"/>
      <c r="AB2" s="36"/>
      <c r="AC2" s="36"/>
      <c r="AD2" s="36"/>
      <c r="AE2" s="36"/>
      <c r="AF2" s="36"/>
    </row>
    <row r="3" spans="1:32" hidden="1" x14ac:dyDescent="0.2">
      <c r="A3" s="631">
        <v>1</v>
      </c>
      <c r="B3" s="631" t="s">
        <v>524</v>
      </c>
      <c r="C3" s="631" t="s">
        <v>554</v>
      </c>
      <c r="D3" s="795" t="s">
        <v>288</v>
      </c>
      <c r="E3" s="631" t="s">
        <v>29</v>
      </c>
      <c r="F3" s="631" t="s">
        <v>64</v>
      </c>
      <c r="G3" s="631" t="s">
        <v>31</v>
      </c>
      <c r="H3" s="631" t="s">
        <v>558</v>
      </c>
      <c r="I3" s="631" t="s">
        <v>557</v>
      </c>
      <c r="J3" s="824">
        <v>1.5856481481481482E-2</v>
      </c>
      <c r="K3" s="825">
        <v>5</v>
      </c>
      <c r="L3" s="826" t="s">
        <v>890</v>
      </c>
      <c r="M3" s="827">
        <v>1723314</v>
      </c>
      <c r="N3" s="631" t="s">
        <v>47</v>
      </c>
      <c r="O3" s="631">
        <v>59285</v>
      </c>
      <c r="P3" s="804">
        <v>38271</v>
      </c>
      <c r="Q3" s="800">
        <v>3.4401739903465067E-2</v>
      </c>
      <c r="R3" s="631">
        <v>0</v>
      </c>
      <c r="S3" s="800">
        <v>0</v>
      </c>
      <c r="T3" s="631">
        <v>1664029</v>
      </c>
      <c r="U3" s="800">
        <v>0.96559826009653493</v>
      </c>
      <c r="V3" s="804">
        <v>395447</v>
      </c>
    </row>
    <row r="4" spans="1:32" x14ac:dyDescent="0.2">
      <c r="A4" s="631">
        <v>2</v>
      </c>
      <c r="B4" s="631" t="s">
        <v>911</v>
      </c>
      <c r="C4" s="631" t="s">
        <v>27</v>
      </c>
      <c r="D4" s="795" t="s">
        <v>28</v>
      </c>
      <c r="E4" s="631" t="s">
        <v>29</v>
      </c>
      <c r="F4" s="631" t="s">
        <v>30</v>
      </c>
      <c r="G4" s="631" t="s">
        <v>31</v>
      </c>
      <c r="H4" s="631" t="s">
        <v>32</v>
      </c>
      <c r="I4" s="631" t="s">
        <v>33</v>
      </c>
      <c r="J4" s="824">
        <v>2.0312500000000001E-2</v>
      </c>
      <c r="K4" s="825">
        <v>29</v>
      </c>
      <c r="L4" s="826" t="s">
        <v>712</v>
      </c>
      <c r="M4" s="827">
        <v>1176275</v>
      </c>
      <c r="N4" s="631" t="s">
        <v>42</v>
      </c>
      <c r="O4" s="631">
        <v>878137</v>
      </c>
      <c r="P4" s="804">
        <v>359210</v>
      </c>
      <c r="Q4" s="800">
        <v>0.74654056236849375</v>
      </c>
      <c r="R4" s="631"/>
      <c r="S4" s="800">
        <v>0</v>
      </c>
      <c r="T4" s="631">
        <v>298138</v>
      </c>
      <c r="U4" s="800">
        <v>0.25345943763150625</v>
      </c>
      <c r="V4" s="804"/>
    </row>
    <row r="5" spans="1:32" x14ac:dyDescent="0.2">
      <c r="A5" s="631">
        <v>3</v>
      </c>
      <c r="B5" s="631" t="s">
        <v>55</v>
      </c>
      <c r="C5" s="631" t="s">
        <v>56</v>
      </c>
      <c r="D5" s="795" t="s">
        <v>508</v>
      </c>
      <c r="E5" s="631" t="s">
        <v>29</v>
      </c>
      <c r="F5" s="631" t="s">
        <v>30</v>
      </c>
      <c r="G5" s="631" t="s">
        <v>31</v>
      </c>
      <c r="H5" s="631" t="s">
        <v>76</v>
      </c>
      <c r="I5" s="631" t="s">
        <v>33</v>
      </c>
      <c r="J5" s="824">
        <v>2.9053069270833332E-2</v>
      </c>
      <c r="K5" s="825">
        <v>27</v>
      </c>
      <c r="L5" s="826" t="s">
        <v>891</v>
      </c>
      <c r="M5" s="827">
        <v>815800</v>
      </c>
      <c r="N5" s="631" t="s">
        <v>59</v>
      </c>
      <c r="O5" s="631">
        <v>330618</v>
      </c>
      <c r="P5" s="804">
        <v>132247</v>
      </c>
      <c r="Q5" s="800">
        <v>0.40526844814905616</v>
      </c>
      <c r="R5" s="631">
        <v>34055</v>
      </c>
      <c r="S5" s="800">
        <v>4.1744300073547437E-2</v>
      </c>
      <c r="T5" s="631">
        <v>451127</v>
      </c>
      <c r="U5" s="800">
        <v>0.55298725177739638</v>
      </c>
      <c r="V5" s="804">
        <v>161834</v>
      </c>
    </row>
    <row r="6" spans="1:32" x14ac:dyDescent="0.2">
      <c r="A6" s="631">
        <v>4</v>
      </c>
      <c r="B6" s="631" t="s">
        <v>48</v>
      </c>
      <c r="C6" s="631" t="s">
        <v>49</v>
      </c>
      <c r="D6" s="795" t="s">
        <v>118</v>
      </c>
      <c r="E6" s="631" t="s">
        <v>29</v>
      </c>
      <c r="F6" s="631" t="s">
        <v>30</v>
      </c>
      <c r="G6" s="631" t="s">
        <v>98</v>
      </c>
      <c r="H6" s="631" t="s">
        <v>722</v>
      </c>
      <c r="I6" s="631" t="s">
        <v>33</v>
      </c>
      <c r="J6" s="824">
        <v>2.8738425925925924E-2</v>
      </c>
      <c r="K6" s="825">
        <v>20</v>
      </c>
      <c r="L6" s="826" t="s">
        <v>53</v>
      </c>
      <c r="M6" s="827">
        <v>546280</v>
      </c>
      <c r="N6" s="631" t="s">
        <v>723</v>
      </c>
      <c r="O6" s="631">
        <v>317739</v>
      </c>
      <c r="P6" s="804"/>
      <c r="Q6" s="800">
        <v>0.58164128285860728</v>
      </c>
      <c r="R6" s="631"/>
      <c r="S6" s="800"/>
      <c r="T6" s="631">
        <v>228541</v>
      </c>
      <c r="U6" s="800">
        <v>0.41835871714139267</v>
      </c>
      <c r="V6" s="804">
        <v>140655</v>
      </c>
    </row>
    <row r="7" spans="1:32" x14ac:dyDescent="0.2">
      <c r="A7" s="631">
        <v>5</v>
      </c>
      <c r="B7" s="631" t="s">
        <v>55</v>
      </c>
      <c r="C7" s="631" t="s">
        <v>56</v>
      </c>
      <c r="D7" s="795" t="s">
        <v>57</v>
      </c>
      <c r="E7" s="631" t="s">
        <v>29</v>
      </c>
      <c r="F7" s="631" t="s">
        <v>30</v>
      </c>
      <c r="G7" s="631" t="s">
        <v>31</v>
      </c>
      <c r="H7" s="631" t="s">
        <v>696</v>
      </c>
      <c r="I7" s="631" t="s">
        <v>33</v>
      </c>
      <c r="J7" s="824">
        <v>8.8554526747685186E-3</v>
      </c>
      <c r="K7" s="825">
        <v>27</v>
      </c>
      <c r="L7" s="826" t="s">
        <v>891</v>
      </c>
      <c r="M7" s="827">
        <v>491657</v>
      </c>
      <c r="N7" s="631" t="s">
        <v>59</v>
      </c>
      <c r="O7" s="631">
        <v>268398</v>
      </c>
      <c r="P7" s="804">
        <v>107359</v>
      </c>
      <c r="Q7" s="800">
        <v>0.54590497033500995</v>
      </c>
      <c r="R7" s="631">
        <v>69712</v>
      </c>
      <c r="S7" s="800">
        <v>0.1417899063778203</v>
      </c>
      <c r="T7" s="631">
        <v>153547</v>
      </c>
      <c r="U7" s="800">
        <v>0.31230512328716969</v>
      </c>
      <c r="V7" s="804">
        <v>41216.908874492481</v>
      </c>
    </row>
    <row r="8" spans="1:32" hidden="1" x14ac:dyDescent="0.2">
      <c r="A8">
        <v>6</v>
      </c>
      <c r="B8" t="s">
        <v>911</v>
      </c>
      <c r="C8" t="s">
        <v>27</v>
      </c>
      <c r="D8" t="s">
        <v>63</v>
      </c>
      <c r="E8" t="s">
        <v>29</v>
      </c>
      <c r="F8" t="s">
        <v>64</v>
      </c>
      <c r="G8" t="s">
        <v>36</v>
      </c>
      <c r="H8" t="s">
        <v>65</v>
      </c>
      <c r="I8" t="s">
        <v>33</v>
      </c>
      <c r="J8" s="806">
        <v>1.7916666666666668E-2</v>
      </c>
      <c r="K8" s="805">
        <v>6</v>
      </c>
      <c r="L8" s="766" t="s">
        <v>715</v>
      </c>
      <c r="M8" s="822">
        <v>418630</v>
      </c>
      <c r="N8" t="s">
        <v>42</v>
      </c>
      <c r="O8">
        <v>260232</v>
      </c>
      <c r="P8" s="749">
        <v>162206</v>
      </c>
      <c r="Q8" s="801">
        <v>0.62162769032319709</v>
      </c>
      <c r="S8" s="801">
        <v>0</v>
      </c>
      <c r="T8">
        <v>158398</v>
      </c>
      <c r="U8" s="801">
        <v>0.37837230967680291</v>
      </c>
      <c r="V8" s="749"/>
    </row>
    <row r="9" spans="1:32" hidden="1" x14ac:dyDescent="0.2">
      <c r="A9">
        <v>7</v>
      </c>
      <c r="B9" t="s">
        <v>37</v>
      </c>
      <c r="C9" t="s">
        <v>37</v>
      </c>
      <c r="D9" t="s">
        <v>611</v>
      </c>
      <c r="E9" t="s">
        <v>29</v>
      </c>
      <c r="F9" t="s">
        <v>300</v>
      </c>
      <c r="H9" t="s">
        <v>40</v>
      </c>
      <c r="I9" t="s">
        <v>33</v>
      </c>
      <c r="J9" s="806">
        <v>3.3298611111111112E-2</v>
      </c>
      <c r="K9" s="805">
        <v>4</v>
      </c>
      <c r="L9" s="766" t="s">
        <v>892</v>
      </c>
      <c r="M9" s="822">
        <v>383859</v>
      </c>
      <c r="N9" t="s">
        <v>659</v>
      </c>
      <c r="O9">
        <v>353927</v>
      </c>
      <c r="P9" s="749">
        <v>160346</v>
      </c>
      <c r="Q9" s="801">
        <v>0.9220234513193647</v>
      </c>
      <c r="S9" s="801"/>
      <c r="T9">
        <v>29932</v>
      </c>
      <c r="U9" s="801">
        <v>7.7976548680635333E-2</v>
      </c>
      <c r="V9" s="749"/>
    </row>
    <row r="10" spans="1:32" x14ac:dyDescent="0.2">
      <c r="A10">
        <v>8</v>
      </c>
      <c r="B10" t="s">
        <v>55</v>
      </c>
      <c r="C10" t="s">
        <v>56</v>
      </c>
      <c r="D10" t="s">
        <v>509</v>
      </c>
      <c r="E10" t="s">
        <v>29</v>
      </c>
      <c r="F10" t="s">
        <v>30</v>
      </c>
      <c r="G10" t="s">
        <v>31</v>
      </c>
      <c r="H10" t="s">
        <v>74</v>
      </c>
      <c r="I10" t="s">
        <v>33</v>
      </c>
      <c r="J10" s="806">
        <v>1.1851080243055555E-2</v>
      </c>
      <c r="K10" s="805">
        <v>30</v>
      </c>
      <c r="L10" s="766" t="s">
        <v>891</v>
      </c>
      <c r="M10" s="822">
        <v>353749</v>
      </c>
      <c r="N10" t="s">
        <v>59</v>
      </c>
      <c r="O10">
        <v>203952</v>
      </c>
      <c r="P10" s="749">
        <v>81580</v>
      </c>
      <c r="Q10" s="801">
        <v>0.57654438599119717</v>
      </c>
      <c r="R10">
        <v>43250</v>
      </c>
      <c r="S10" s="801">
        <v>0.12226182971541968</v>
      </c>
      <c r="T10">
        <v>106547</v>
      </c>
      <c r="U10" s="801">
        <v>0.30119378429338317</v>
      </c>
      <c r="V10" s="749">
        <v>45397.010821771517</v>
      </c>
    </row>
    <row r="11" spans="1:32" hidden="1" x14ac:dyDescent="0.2">
      <c r="A11">
        <v>9</v>
      </c>
      <c r="B11" t="s">
        <v>48</v>
      </c>
      <c r="C11" t="s">
        <v>49</v>
      </c>
      <c r="D11" t="s">
        <v>79</v>
      </c>
      <c r="F11" t="s">
        <v>80</v>
      </c>
      <c r="G11" t="s">
        <v>81</v>
      </c>
      <c r="H11" t="s">
        <v>725</v>
      </c>
      <c r="I11" t="s">
        <v>52</v>
      </c>
      <c r="J11" s="806">
        <v>3.0613425925925926E-2</v>
      </c>
      <c r="K11" s="805">
        <v>2</v>
      </c>
      <c r="L11" s="766" t="s">
        <v>53</v>
      </c>
      <c r="M11" s="822">
        <v>311033</v>
      </c>
      <c r="N11" t="s">
        <v>723</v>
      </c>
      <c r="O11">
        <v>222891</v>
      </c>
      <c r="P11" s="749"/>
      <c r="Q11" s="801">
        <v>0.71661527876463271</v>
      </c>
      <c r="S11" s="801"/>
      <c r="T11">
        <v>88142</v>
      </c>
      <c r="U11" s="801">
        <v>0.28338472123536729</v>
      </c>
      <c r="V11" s="749">
        <v>17391</v>
      </c>
    </row>
    <row r="12" spans="1:32" x14ac:dyDescent="0.2">
      <c r="A12">
        <v>10</v>
      </c>
      <c r="B12" t="s">
        <v>911</v>
      </c>
      <c r="C12" t="s">
        <v>27</v>
      </c>
      <c r="D12" t="s">
        <v>525</v>
      </c>
      <c r="E12" t="s">
        <v>29</v>
      </c>
      <c r="F12" t="s">
        <v>30</v>
      </c>
      <c r="H12" t="s">
        <v>526</v>
      </c>
      <c r="I12" t="s">
        <v>33</v>
      </c>
      <c r="J12" s="806">
        <v>2.5787037037037039E-2</v>
      </c>
      <c r="K12" s="805">
        <v>10</v>
      </c>
      <c r="L12" s="766" t="s">
        <v>715</v>
      </c>
      <c r="M12" s="822">
        <v>303778</v>
      </c>
      <c r="N12" t="s">
        <v>42</v>
      </c>
      <c r="O12">
        <v>71641</v>
      </c>
      <c r="P12" s="749">
        <v>42825</v>
      </c>
      <c r="Q12" s="801">
        <v>0.23583340465734845</v>
      </c>
      <c r="R12">
        <v>12559</v>
      </c>
      <c r="S12" s="801">
        <v>4.1342691044117745E-2</v>
      </c>
      <c r="T12">
        <v>219578</v>
      </c>
      <c r="U12" s="801">
        <v>0.72282390429853383</v>
      </c>
      <c r="V12" s="749"/>
    </row>
    <row r="13" spans="1:32" hidden="1" x14ac:dyDescent="0.2">
      <c r="A13">
        <v>11</v>
      </c>
      <c r="B13" t="s">
        <v>66</v>
      </c>
      <c r="C13" t="s">
        <v>67</v>
      </c>
      <c r="D13" t="s">
        <v>68</v>
      </c>
      <c r="E13" t="s">
        <v>29</v>
      </c>
      <c r="F13" t="s">
        <v>64</v>
      </c>
      <c r="G13" t="s">
        <v>85</v>
      </c>
      <c r="H13" t="s">
        <v>69</v>
      </c>
      <c r="I13" t="s">
        <v>33</v>
      </c>
      <c r="J13" s="806">
        <v>2.449074074074074E-2</v>
      </c>
      <c r="K13" s="805">
        <v>3</v>
      </c>
      <c r="L13" s="766" t="s">
        <v>890</v>
      </c>
      <c r="M13" s="822">
        <v>292206</v>
      </c>
      <c r="N13" t="s">
        <v>70</v>
      </c>
      <c r="O13">
        <v>107106</v>
      </c>
      <c r="P13" s="749">
        <v>91176</v>
      </c>
      <c r="Q13" s="801">
        <v>0.366542781462393</v>
      </c>
      <c r="R13">
        <v>0</v>
      </c>
      <c r="S13" s="801">
        <v>0</v>
      </c>
      <c r="T13">
        <v>185100</v>
      </c>
      <c r="U13" s="801">
        <v>0.63345721853760706</v>
      </c>
      <c r="V13" s="749">
        <v>88600</v>
      </c>
    </row>
    <row r="14" spans="1:32" hidden="1" x14ac:dyDescent="0.2">
      <c r="A14">
        <v>12</v>
      </c>
      <c r="B14" t="s">
        <v>48</v>
      </c>
      <c r="C14" t="s">
        <v>49</v>
      </c>
      <c r="D14" t="s">
        <v>50</v>
      </c>
      <c r="F14" t="s">
        <v>300</v>
      </c>
      <c r="H14" t="s">
        <v>724</v>
      </c>
      <c r="I14" t="s">
        <v>52</v>
      </c>
      <c r="J14" s="806">
        <v>0</v>
      </c>
      <c r="K14" s="805">
        <v>0</v>
      </c>
      <c r="L14" s="766" t="s">
        <v>53</v>
      </c>
      <c r="M14" s="822">
        <v>272253</v>
      </c>
      <c r="N14" t="s">
        <v>723</v>
      </c>
      <c r="O14">
        <v>114322</v>
      </c>
      <c r="P14" s="749"/>
      <c r="Q14" s="801">
        <v>0.41991089170734575</v>
      </c>
      <c r="S14" s="801"/>
      <c r="T14">
        <v>157931</v>
      </c>
      <c r="U14" s="801">
        <v>0.58008910829265425</v>
      </c>
      <c r="V14" s="749">
        <v>41051</v>
      </c>
    </row>
    <row r="15" spans="1:32" x14ac:dyDescent="0.2">
      <c r="A15">
        <v>13</v>
      </c>
      <c r="B15" t="s">
        <v>524</v>
      </c>
      <c r="C15" t="s">
        <v>554</v>
      </c>
      <c r="D15" t="s">
        <v>562</v>
      </c>
      <c r="E15" t="s">
        <v>29</v>
      </c>
      <c r="F15" t="s">
        <v>30</v>
      </c>
      <c r="G15" t="s">
        <v>31</v>
      </c>
      <c r="H15" t="s">
        <v>563</v>
      </c>
      <c r="I15" t="s">
        <v>557</v>
      </c>
      <c r="J15" s="806">
        <v>1.923611111111111E-2</v>
      </c>
      <c r="K15" s="805">
        <v>20</v>
      </c>
      <c r="L15" s="766" t="s">
        <v>890</v>
      </c>
      <c r="M15" s="822">
        <v>270098</v>
      </c>
      <c r="N15" t="s">
        <v>47</v>
      </c>
      <c r="O15">
        <v>99514</v>
      </c>
      <c r="P15" s="749">
        <v>40969</v>
      </c>
      <c r="Q15" s="801">
        <v>0.36843664151530187</v>
      </c>
      <c r="R15">
        <v>0</v>
      </c>
      <c r="S15" s="801">
        <v>0</v>
      </c>
      <c r="T15">
        <v>170584</v>
      </c>
      <c r="U15" s="801">
        <v>0.63156335848469813</v>
      </c>
      <c r="V15" s="749">
        <v>89896</v>
      </c>
    </row>
    <row r="16" spans="1:32" hidden="1" x14ac:dyDescent="0.2">
      <c r="A16">
        <v>14</v>
      </c>
      <c r="B16" t="s">
        <v>37</v>
      </c>
      <c r="C16" t="s">
        <v>37</v>
      </c>
      <c r="D16" t="s">
        <v>613</v>
      </c>
      <c r="E16" t="s">
        <v>29</v>
      </c>
      <c r="F16" t="s">
        <v>64</v>
      </c>
      <c r="H16" t="s">
        <v>93</v>
      </c>
      <c r="I16" t="s">
        <v>33</v>
      </c>
      <c r="J16" s="806">
        <v>4.2673611111111114E-2</v>
      </c>
      <c r="K16" s="805">
        <v>1</v>
      </c>
      <c r="L16" s="766" t="s">
        <v>892</v>
      </c>
      <c r="M16" s="822">
        <v>237246</v>
      </c>
      <c r="N16" t="s">
        <v>659</v>
      </c>
      <c r="O16">
        <v>163978</v>
      </c>
      <c r="P16" s="749">
        <v>78881</v>
      </c>
      <c r="Q16" s="801">
        <v>0.69117287541201955</v>
      </c>
      <c r="S16" s="801"/>
      <c r="T16">
        <v>73268</v>
      </c>
      <c r="U16" s="801">
        <v>0.3088271245879804</v>
      </c>
      <c r="V16" s="749"/>
    </row>
    <row r="17" spans="1:22" x14ac:dyDescent="0.2">
      <c r="A17">
        <v>15</v>
      </c>
      <c r="B17" t="s">
        <v>524</v>
      </c>
      <c r="C17" t="s">
        <v>554</v>
      </c>
      <c r="D17" t="s">
        <v>286</v>
      </c>
      <c r="E17" t="s">
        <v>29</v>
      </c>
      <c r="F17" t="s">
        <v>30</v>
      </c>
      <c r="G17" t="s">
        <v>31</v>
      </c>
      <c r="H17" t="s">
        <v>565</v>
      </c>
      <c r="I17" t="s">
        <v>557</v>
      </c>
      <c r="J17" s="806">
        <v>3.2141203703703707E-2</v>
      </c>
      <c r="K17" s="805">
        <v>20</v>
      </c>
      <c r="L17" s="766" t="s">
        <v>890</v>
      </c>
      <c r="M17" s="822">
        <v>215378</v>
      </c>
      <c r="N17" t="s">
        <v>47</v>
      </c>
      <c r="O17">
        <v>64451</v>
      </c>
      <c r="P17" s="749">
        <v>30377</v>
      </c>
      <c r="Q17" s="801">
        <v>0.29924597684071724</v>
      </c>
      <c r="R17">
        <v>0</v>
      </c>
      <c r="S17" s="801">
        <v>0</v>
      </c>
      <c r="T17">
        <v>150927</v>
      </c>
      <c r="U17" s="801">
        <v>0.7007540231592827</v>
      </c>
      <c r="V17" s="749">
        <v>69565</v>
      </c>
    </row>
    <row r="18" spans="1:22" hidden="1" x14ac:dyDescent="0.2">
      <c r="A18">
        <v>16</v>
      </c>
      <c r="B18" t="s">
        <v>48</v>
      </c>
      <c r="C18" t="s">
        <v>83</v>
      </c>
      <c r="D18" t="s">
        <v>115</v>
      </c>
      <c r="F18" t="s">
        <v>64</v>
      </c>
      <c r="G18" t="s">
        <v>85</v>
      </c>
      <c r="H18" t="s">
        <v>732</v>
      </c>
      <c r="I18" t="s">
        <v>33</v>
      </c>
      <c r="J18" s="806">
        <v>2.3159722222222224E-2</v>
      </c>
      <c r="K18" s="805">
        <v>4</v>
      </c>
      <c r="L18" s="766" t="s">
        <v>53</v>
      </c>
      <c r="M18" s="822">
        <v>172736</v>
      </c>
      <c r="N18" t="s">
        <v>723</v>
      </c>
      <c r="O18">
        <v>43575</v>
      </c>
      <c r="P18" s="749"/>
      <c r="Q18" s="801">
        <v>0.25226356984068171</v>
      </c>
      <c r="S18" s="801"/>
      <c r="T18">
        <v>129161</v>
      </c>
      <c r="U18" s="801">
        <v>0.74773643015931823</v>
      </c>
      <c r="V18" s="749">
        <v>71822</v>
      </c>
    </row>
    <row r="19" spans="1:22" hidden="1" x14ac:dyDescent="0.2">
      <c r="A19">
        <v>17</v>
      </c>
      <c r="B19" t="s">
        <v>55</v>
      </c>
      <c r="C19" t="s">
        <v>56</v>
      </c>
      <c r="D19" t="s">
        <v>677</v>
      </c>
      <c r="E19" t="s">
        <v>29</v>
      </c>
      <c r="F19" t="s">
        <v>318</v>
      </c>
      <c r="H19" t="s">
        <v>697</v>
      </c>
      <c r="I19" t="s">
        <v>33</v>
      </c>
      <c r="J19" s="806">
        <v>3.7456597222222221E-2</v>
      </c>
      <c r="K19" s="805">
        <v>4</v>
      </c>
      <c r="L19" s="766" t="s">
        <v>891</v>
      </c>
      <c r="M19" s="822">
        <v>163973.30599999998</v>
      </c>
      <c r="N19" t="s">
        <v>889</v>
      </c>
      <c r="O19">
        <v>58816.305999999997</v>
      </c>
      <c r="P19" s="749">
        <v>23526</v>
      </c>
      <c r="Q19" s="801">
        <v>0.3586943962695977</v>
      </c>
      <c r="R19">
        <v>4343</v>
      </c>
      <c r="S19" s="801">
        <v>2.6486018401068283E-2</v>
      </c>
      <c r="T19">
        <v>100814</v>
      </c>
      <c r="U19" s="801">
        <v>0.61481958532933412</v>
      </c>
      <c r="V19" s="749">
        <v>55759</v>
      </c>
    </row>
    <row r="20" spans="1:22" x14ac:dyDescent="0.2">
      <c r="A20">
        <v>18</v>
      </c>
      <c r="B20" t="s">
        <v>911</v>
      </c>
      <c r="C20" t="s">
        <v>27</v>
      </c>
      <c r="D20" t="s">
        <v>71</v>
      </c>
      <c r="E20" t="s">
        <v>29</v>
      </c>
      <c r="F20" t="s">
        <v>30</v>
      </c>
      <c r="H20" t="s">
        <v>72</v>
      </c>
      <c r="I20" t="s">
        <v>33</v>
      </c>
      <c r="J20" s="806">
        <v>3.2141203703703707E-2</v>
      </c>
      <c r="K20" s="805">
        <v>6</v>
      </c>
      <c r="L20" s="766" t="s">
        <v>712</v>
      </c>
      <c r="M20" s="822">
        <v>160267</v>
      </c>
      <c r="N20" t="s">
        <v>35</v>
      </c>
      <c r="O20">
        <v>45592</v>
      </c>
      <c r="P20" s="749" t="s">
        <v>36</v>
      </c>
      <c r="Q20" s="801">
        <v>0.28447528187337379</v>
      </c>
      <c r="R20">
        <v>6854</v>
      </c>
      <c r="S20" s="801">
        <v>4.2766134013864365E-2</v>
      </c>
      <c r="T20">
        <v>107821</v>
      </c>
      <c r="U20" s="801">
        <v>0.67275858411276179</v>
      </c>
      <c r="V20" s="749"/>
    </row>
    <row r="21" spans="1:22" hidden="1" x14ac:dyDescent="0.2">
      <c r="A21">
        <v>19</v>
      </c>
      <c r="B21" t="s">
        <v>37</v>
      </c>
      <c r="C21" t="s">
        <v>37</v>
      </c>
      <c r="D21" t="s">
        <v>612</v>
      </c>
      <c r="E21" t="s">
        <v>29</v>
      </c>
      <c r="F21" t="s">
        <v>602</v>
      </c>
      <c r="H21" t="s">
        <v>550</v>
      </c>
      <c r="I21" t="s">
        <v>33</v>
      </c>
      <c r="J21" s="806">
        <v>2.5902777777777775E-2</v>
      </c>
      <c r="K21" s="805">
        <v>5</v>
      </c>
      <c r="L21" s="766" t="s">
        <v>892</v>
      </c>
      <c r="M21" s="822">
        <v>148449</v>
      </c>
      <c r="N21" t="s">
        <v>659</v>
      </c>
      <c r="O21">
        <v>143727</v>
      </c>
      <c r="P21" s="749">
        <v>74817</v>
      </c>
      <c r="Q21" s="801">
        <v>0.9681910959319362</v>
      </c>
      <c r="S21" s="801"/>
      <c r="T21">
        <v>4722</v>
      </c>
      <c r="U21" s="801">
        <v>3.1808904068063783E-2</v>
      </c>
      <c r="V21" s="749"/>
    </row>
    <row r="22" spans="1:22" hidden="1" x14ac:dyDescent="0.2">
      <c r="A22">
        <v>20</v>
      </c>
      <c r="B22" t="s">
        <v>48</v>
      </c>
      <c r="C22" t="s">
        <v>48</v>
      </c>
      <c r="D22" t="s">
        <v>705</v>
      </c>
      <c r="F22" t="s">
        <v>146</v>
      </c>
      <c r="G22" t="s">
        <v>167</v>
      </c>
      <c r="H22" t="s">
        <v>706</v>
      </c>
      <c r="I22" t="s">
        <v>33</v>
      </c>
      <c r="J22" s="806">
        <v>3.7824074074074072E-2</v>
      </c>
      <c r="K22" s="805">
        <v>12</v>
      </c>
      <c r="L22" s="766" t="s">
        <v>53</v>
      </c>
      <c r="M22" s="822">
        <v>144327</v>
      </c>
      <c r="N22" t="s">
        <v>723</v>
      </c>
      <c r="O22">
        <v>48677</v>
      </c>
      <c r="P22" s="749"/>
      <c r="Q22" s="801">
        <v>0.33726884089602083</v>
      </c>
      <c r="S22" s="801"/>
      <c r="T22">
        <v>95650</v>
      </c>
      <c r="U22" s="801">
        <v>0.66273115910397917</v>
      </c>
      <c r="V22" s="749">
        <v>20090</v>
      </c>
    </row>
    <row r="23" spans="1:22" x14ac:dyDescent="0.2">
      <c r="A23">
        <v>21</v>
      </c>
      <c r="B23" t="s">
        <v>911</v>
      </c>
      <c r="C23" t="s">
        <v>27</v>
      </c>
      <c r="D23" t="s">
        <v>77</v>
      </c>
      <c r="E23" t="s">
        <v>29</v>
      </c>
      <c r="F23" t="s">
        <v>30</v>
      </c>
      <c r="H23" t="s">
        <v>78</v>
      </c>
      <c r="I23" t="s">
        <v>33</v>
      </c>
      <c r="J23" s="806">
        <v>1.2430555555555554E-2</v>
      </c>
      <c r="K23" s="805">
        <v>20</v>
      </c>
      <c r="L23" s="766" t="s">
        <v>715</v>
      </c>
      <c r="M23" s="822">
        <v>143377</v>
      </c>
      <c r="N23" t="s">
        <v>42</v>
      </c>
      <c r="O23">
        <v>115816</v>
      </c>
      <c r="P23" s="749">
        <v>77630</v>
      </c>
      <c r="Q23" s="801">
        <v>0.80777251581494935</v>
      </c>
      <c r="S23" s="801">
        <v>0</v>
      </c>
      <c r="T23">
        <v>27561</v>
      </c>
      <c r="U23" s="801">
        <v>0.19222748418505059</v>
      </c>
      <c r="V23" s="749"/>
    </row>
    <row r="24" spans="1:22" x14ac:dyDescent="0.2">
      <c r="A24">
        <v>22</v>
      </c>
      <c r="B24" t="s">
        <v>524</v>
      </c>
      <c r="C24" t="s">
        <v>554</v>
      </c>
      <c r="D24" t="s">
        <v>566</v>
      </c>
      <c r="E24" t="s">
        <v>29</v>
      </c>
      <c r="F24" t="s">
        <v>30</v>
      </c>
      <c r="G24" t="s">
        <v>31</v>
      </c>
      <c r="H24" t="s">
        <v>564</v>
      </c>
      <c r="I24" t="s">
        <v>557</v>
      </c>
      <c r="J24" s="806">
        <v>3.1875000000000001E-2</v>
      </c>
      <c r="K24" s="805">
        <v>6</v>
      </c>
      <c r="L24" s="766" t="s">
        <v>890</v>
      </c>
      <c r="M24" s="822">
        <v>135705</v>
      </c>
      <c r="N24" t="s">
        <v>47</v>
      </c>
      <c r="O24">
        <v>31823</v>
      </c>
      <c r="P24" s="749">
        <v>19388</v>
      </c>
      <c r="Q24" s="801">
        <v>0.23450130798423049</v>
      </c>
      <c r="R24">
        <v>0</v>
      </c>
      <c r="S24" s="801">
        <v>0</v>
      </c>
      <c r="T24">
        <v>103882</v>
      </c>
      <c r="U24" s="801">
        <v>0.76549869201576948</v>
      </c>
      <c r="V24" s="749">
        <v>53571</v>
      </c>
    </row>
    <row r="25" spans="1:22" x14ac:dyDescent="0.2">
      <c r="A25">
        <v>23</v>
      </c>
      <c r="B25" t="s">
        <v>863</v>
      </c>
      <c r="C25" t="s">
        <v>781</v>
      </c>
      <c r="D25" t="s">
        <v>781</v>
      </c>
      <c r="E25" t="s">
        <v>782</v>
      </c>
      <c r="F25" t="s">
        <v>30</v>
      </c>
      <c r="H25" t="s">
        <v>783</v>
      </c>
      <c r="I25" t="s">
        <v>33</v>
      </c>
      <c r="J25" s="806">
        <v>2.8298611111111111E-2</v>
      </c>
      <c r="K25" s="805">
        <v>5</v>
      </c>
      <c r="L25" s="766" t="s">
        <v>896</v>
      </c>
      <c r="M25" s="822">
        <v>125460</v>
      </c>
      <c r="N25" t="s">
        <v>751</v>
      </c>
      <c r="O25">
        <v>363</v>
      </c>
      <c r="P25" s="749"/>
      <c r="Q25" s="801">
        <v>2.8933524629363942E-3</v>
      </c>
      <c r="S25" s="801"/>
      <c r="T25">
        <v>125097</v>
      </c>
      <c r="U25" s="801"/>
      <c r="V25" s="749"/>
    </row>
    <row r="26" spans="1:22" hidden="1" x14ac:dyDescent="0.2">
      <c r="A26">
        <v>24</v>
      </c>
      <c r="B26" t="s">
        <v>911</v>
      </c>
      <c r="C26" t="s">
        <v>27</v>
      </c>
      <c r="D26" t="s">
        <v>94</v>
      </c>
      <c r="E26" t="s">
        <v>29</v>
      </c>
      <c r="F26" t="s">
        <v>308</v>
      </c>
      <c r="H26" t="s">
        <v>96</v>
      </c>
      <c r="I26" t="s">
        <v>33</v>
      </c>
      <c r="J26" s="806">
        <v>4.6608796296296294E-2</v>
      </c>
      <c r="K26" s="805">
        <v>5</v>
      </c>
      <c r="L26" s="766" t="s">
        <v>715</v>
      </c>
      <c r="M26" s="822">
        <v>118516</v>
      </c>
      <c r="N26" t="s">
        <v>42</v>
      </c>
      <c r="O26">
        <v>98547</v>
      </c>
      <c r="P26" s="749">
        <v>60406</v>
      </c>
      <c r="Q26" s="801">
        <v>0.8315079820446184</v>
      </c>
      <c r="S26" s="801">
        <v>0</v>
      </c>
      <c r="T26">
        <v>19969</v>
      </c>
      <c r="U26" s="801">
        <v>0.16849201795538155</v>
      </c>
      <c r="V26" s="749"/>
    </row>
    <row r="27" spans="1:22" x14ac:dyDescent="0.2">
      <c r="A27">
        <v>25</v>
      </c>
      <c r="B27" t="s">
        <v>524</v>
      </c>
      <c r="C27" t="s">
        <v>554</v>
      </c>
      <c r="D27" t="s">
        <v>555</v>
      </c>
      <c r="E27" t="s">
        <v>29</v>
      </c>
      <c r="F27" t="s">
        <v>30</v>
      </c>
      <c r="G27" t="s">
        <v>31</v>
      </c>
      <c r="H27" t="s">
        <v>556</v>
      </c>
      <c r="I27" t="s">
        <v>557</v>
      </c>
      <c r="J27" s="806">
        <v>3.6620370370370373E-2</v>
      </c>
      <c r="K27" s="805">
        <v>2</v>
      </c>
      <c r="L27" s="766" t="s">
        <v>890</v>
      </c>
      <c r="M27" s="822">
        <v>118315</v>
      </c>
      <c r="N27" t="s">
        <v>47</v>
      </c>
      <c r="O27">
        <v>46131</v>
      </c>
      <c r="P27" s="749">
        <v>37341</v>
      </c>
      <c r="Q27" s="801">
        <v>0.38989984363774671</v>
      </c>
      <c r="R27">
        <v>0</v>
      </c>
      <c r="S27" s="801">
        <v>0</v>
      </c>
      <c r="T27">
        <v>72184</v>
      </c>
      <c r="U27" s="801">
        <v>0.61010015636225334</v>
      </c>
      <c r="V27" s="749">
        <v>30953</v>
      </c>
    </row>
    <row r="28" spans="1:22" hidden="1" x14ac:dyDescent="0.2">
      <c r="A28">
        <v>26</v>
      </c>
      <c r="B28" t="s">
        <v>863</v>
      </c>
      <c r="C28" t="s">
        <v>760</v>
      </c>
      <c r="D28" t="s">
        <v>761</v>
      </c>
      <c r="E28" t="s">
        <v>29</v>
      </c>
      <c r="F28" t="s">
        <v>146</v>
      </c>
      <c r="H28" t="s">
        <v>762</v>
      </c>
      <c r="I28" t="s">
        <v>33</v>
      </c>
      <c r="J28" s="806">
        <v>5.1504629629629626E-3</v>
      </c>
      <c r="K28" s="805">
        <v>22</v>
      </c>
      <c r="L28" s="766" t="s">
        <v>715</v>
      </c>
      <c r="M28" s="822">
        <v>113876</v>
      </c>
      <c r="N28" t="s">
        <v>751</v>
      </c>
      <c r="O28">
        <v>111404</v>
      </c>
      <c r="P28" s="749"/>
      <c r="Q28" s="801">
        <v>0.97829217745618036</v>
      </c>
      <c r="S28" s="801"/>
      <c r="T28">
        <v>2472</v>
      </c>
      <c r="U28" s="801"/>
      <c r="V28" s="749">
        <v>2088</v>
      </c>
    </row>
    <row r="29" spans="1:22" hidden="1" x14ac:dyDescent="0.2">
      <c r="A29">
        <v>27</v>
      </c>
      <c r="B29" t="s">
        <v>863</v>
      </c>
      <c r="C29" t="s">
        <v>897</v>
      </c>
      <c r="D29" t="s">
        <v>756</v>
      </c>
      <c r="E29" t="s">
        <v>29</v>
      </c>
      <c r="F29" t="s">
        <v>64</v>
      </c>
      <c r="G29" t="s">
        <v>85</v>
      </c>
      <c r="H29" t="s">
        <v>757</v>
      </c>
      <c r="I29" t="s">
        <v>33</v>
      </c>
      <c r="J29" s="806">
        <v>1.8715277777777779E-2</v>
      </c>
      <c r="K29" s="805">
        <v>5</v>
      </c>
      <c r="L29" s="766" t="s">
        <v>896</v>
      </c>
      <c r="M29" s="822">
        <v>110719</v>
      </c>
      <c r="N29" t="s">
        <v>751</v>
      </c>
      <c r="O29">
        <v>57186</v>
      </c>
      <c r="P29" s="749"/>
      <c r="Q29" s="801">
        <v>0.51649671691398946</v>
      </c>
      <c r="S29" s="801"/>
      <c r="T29">
        <v>53533</v>
      </c>
      <c r="U29" s="801"/>
      <c r="V29" s="749">
        <v>26000</v>
      </c>
    </row>
    <row r="30" spans="1:22" hidden="1" x14ac:dyDescent="0.2">
      <c r="A30">
        <v>28</v>
      </c>
      <c r="B30" t="s">
        <v>863</v>
      </c>
      <c r="C30" t="s">
        <v>786</v>
      </c>
      <c r="D30" t="s">
        <v>787</v>
      </c>
      <c r="E30" t="s">
        <v>29</v>
      </c>
      <c r="F30" t="s">
        <v>309</v>
      </c>
      <c r="G30" t="s">
        <v>376</v>
      </c>
      <c r="H30" t="s">
        <v>788</v>
      </c>
      <c r="I30" t="s">
        <v>33</v>
      </c>
      <c r="J30" s="806">
        <v>2.75E-2</v>
      </c>
      <c r="K30" s="805">
        <v>1</v>
      </c>
      <c r="L30" s="766" t="s">
        <v>890</v>
      </c>
      <c r="M30" s="822">
        <v>107574</v>
      </c>
      <c r="N30" t="s">
        <v>751</v>
      </c>
      <c r="O30">
        <v>107574</v>
      </c>
      <c r="P30" s="749"/>
      <c r="Q30" s="801">
        <v>1</v>
      </c>
      <c r="S30" s="801"/>
      <c r="U30" s="801"/>
      <c r="V30" s="749"/>
    </row>
    <row r="31" spans="1:22" hidden="1" x14ac:dyDescent="0.2">
      <c r="A31">
        <v>29</v>
      </c>
      <c r="B31" t="s">
        <v>37</v>
      </c>
      <c r="C31" t="s">
        <v>37</v>
      </c>
      <c r="D31" t="s">
        <v>630</v>
      </c>
      <c r="E31" t="s">
        <v>29</v>
      </c>
      <c r="F31" t="s">
        <v>512</v>
      </c>
      <c r="H31" t="s">
        <v>197</v>
      </c>
      <c r="I31" t="s">
        <v>33</v>
      </c>
      <c r="J31" s="806">
        <v>2.2349537037037032E-2</v>
      </c>
      <c r="K31" s="805">
        <v>3</v>
      </c>
      <c r="L31" s="766" t="s">
        <v>892</v>
      </c>
      <c r="M31" s="822">
        <v>106620</v>
      </c>
      <c r="N31" t="s">
        <v>659</v>
      </c>
      <c r="O31">
        <v>17320</v>
      </c>
      <c r="P31" s="749">
        <v>10343</v>
      </c>
      <c r="Q31" s="801">
        <v>0.16244607015569312</v>
      </c>
      <c r="S31" s="801"/>
      <c r="T31">
        <v>89300</v>
      </c>
      <c r="U31" s="801">
        <v>0.83755392984430688</v>
      </c>
      <c r="V31" s="749"/>
    </row>
    <row r="32" spans="1:22" hidden="1" x14ac:dyDescent="0.2">
      <c r="A32">
        <v>30</v>
      </c>
      <c r="B32" t="s">
        <v>48</v>
      </c>
      <c r="C32" t="s">
        <v>133</v>
      </c>
      <c r="D32" t="s">
        <v>575</v>
      </c>
      <c r="F32" t="s">
        <v>308</v>
      </c>
      <c r="H32" t="s">
        <v>739</v>
      </c>
      <c r="I32" t="s">
        <v>33</v>
      </c>
      <c r="J32" s="806">
        <v>3.2210648148148148E-2</v>
      </c>
      <c r="K32" s="805">
        <v>11</v>
      </c>
      <c r="L32" s="766" t="s">
        <v>53</v>
      </c>
      <c r="M32" s="822">
        <v>105511</v>
      </c>
      <c r="N32" t="s">
        <v>723</v>
      </c>
      <c r="O32">
        <v>47740</v>
      </c>
      <c r="P32" s="749"/>
      <c r="Q32" s="801">
        <v>0.45246467192994094</v>
      </c>
      <c r="S32" s="801"/>
      <c r="T32">
        <v>57771</v>
      </c>
      <c r="U32" s="801">
        <v>0.547535328070059</v>
      </c>
      <c r="V32" s="749">
        <v>16306</v>
      </c>
    </row>
    <row r="33" spans="1:22" hidden="1" x14ac:dyDescent="0.2">
      <c r="A33">
        <v>31</v>
      </c>
      <c r="B33" t="s">
        <v>37</v>
      </c>
      <c r="C33" t="s">
        <v>37</v>
      </c>
      <c r="D33" t="s">
        <v>629</v>
      </c>
      <c r="E33" t="s">
        <v>29</v>
      </c>
      <c r="F33" t="s">
        <v>140</v>
      </c>
      <c r="H33" t="s">
        <v>173</v>
      </c>
      <c r="I33" t="s">
        <v>33</v>
      </c>
      <c r="J33" s="806">
        <v>2.3229166666666665E-2</v>
      </c>
      <c r="K33" s="805">
        <v>5</v>
      </c>
      <c r="L33" s="766" t="s">
        <v>892</v>
      </c>
      <c r="M33" s="822">
        <v>105302</v>
      </c>
      <c r="N33" t="s">
        <v>659</v>
      </c>
      <c r="O33">
        <v>15664</v>
      </c>
      <c r="P33" s="749">
        <v>10282</v>
      </c>
      <c r="Q33" s="801">
        <v>0.14875311010237222</v>
      </c>
      <c r="S33" s="801"/>
      <c r="T33">
        <v>89638</v>
      </c>
      <c r="U33" s="801">
        <v>0.85124688989762776</v>
      </c>
      <c r="V33" s="749"/>
    </row>
    <row r="34" spans="1:22" hidden="1" x14ac:dyDescent="0.2">
      <c r="A34">
        <v>32</v>
      </c>
      <c r="B34" t="s">
        <v>863</v>
      </c>
      <c r="C34" t="s">
        <v>912</v>
      </c>
      <c r="D34" t="s">
        <v>913</v>
      </c>
      <c r="E34" t="s">
        <v>29</v>
      </c>
      <c r="F34" t="s">
        <v>308</v>
      </c>
      <c r="H34" t="s">
        <v>914</v>
      </c>
      <c r="I34" t="s">
        <v>33</v>
      </c>
      <c r="J34" s="806">
        <v>3.9421296296296295E-2</v>
      </c>
      <c r="K34" s="805">
        <v>1</v>
      </c>
      <c r="L34" s="766" t="s">
        <v>896</v>
      </c>
      <c r="M34" s="822">
        <v>101604</v>
      </c>
      <c r="N34" t="s">
        <v>751</v>
      </c>
      <c r="O34">
        <v>35532</v>
      </c>
      <c r="P34" s="749"/>
      <c r="Q34" s="801">
        <v>0.34971064131333413</v>
      </c>
      <c r="S34" s="801"/>
      <c r="T34">
        <v>66072</v>
      </c>
      <c r="U34" s="801"/>
      <c r="V34" s="749">
        <v>51800</v>
      </c>
    </row>
    <row r="35" spans="1:22" hidden="1" x14ac:dyDescent="0.2">
      <c r="A35">
        <v>33</v>
      </c>
      <c r="B35" t="s">
        <v>55</v>
      </c>
      <c r="C35" t="s">
        <v>56</v>
      </c>
      <c r="D35" t="s">
        <v>713</v>
      </c>
      <c r="E35" t="s">
        <v>29</v>
      </c>
      <c r="F35" t="s">
        <v>308</v>
      </c>
      <c r="G35" t="s">
        <v>453</v>
      </c>
      <c r="H35" t="s">
        <v>714</v>
      </c>
      <c r="I35" t="s">
        <v>33</v>
      </c>
      <c r="J35" s="806">
        <v>3.2760416666666667E-2</v>
      </c>
      <c r="K35" s="805">
        <v>2</v>
      </c>
      <c r="L35" s="766" t="s">
        <v>891</v>
      </c>
      <c r="M35" s="822">
        <v>95229</v>
      </c>
      <c r="N35" t="s">
        <v>889</v>
      </c>
      <c r="O35">
        <v>27214</v>
      </c>
      <c r="P35" s="749">
        <v>10885</v>
      </c>
      <c r="Q35" s="801">
        <v>0.28577429144483296</v>
      </c>
      <c r="R35">
        <v>1152</v>
      </c>
      <c r="S35" s="801">
        <v>1.209715527832908E-2</v>
      </c>
      <c r="T35">
        <v>66863</v>
      </c>
      <c r="U35" s="801">
        <v>0.70212855327683799</v>
      </c>
      <c r="V35" s="749">
        <v>43934</v>
      </c>
    </row>
    <row r="36" spans="1:22" hidden="1" x14ac:dyDescent="0.2">
      <c r="A36">
        <v>34</v>
      </c>
      <c r="B36" t="s">
        <v>911</v>
      </c>
      <c r="C36" t="s">
        <v>27</v>
      </c>
      <c r="D36" t="s">
        <v>101</v>
      </c>
      <c r="E36" t="s">
        <v>29</v>
      </c>
      <c r="F36" t="s">
        <v>102</v>
      </c>
      <c r="H36" t="s">
        <v>103</v>
      </c>
      <c r="I36" t="s">
        <v>33</v>
      </c>
      <c r="J36" s="806">
        <v>3.3298611111111112E-2</v>
      </c>
      <c r="K36" s="805">
        <v>4</v>
      </c>
      <c r="L36" s="766" t="s">
        <v>715</v>
      </c>
      <c r="M36" s="822">
        <v>87452</v>
      </c>
      <c r="N36" t="s">
        <v>42</v>
      </c>
      <c r="O36">
        <v>65572</v>
      </c>
      <c r="P36" s="749">
        <v>35105</v>
      </c>
      <c r="Q36" s="801">
        <v>0.74980560764762383</v>
      </c>
      <c r="R36">
        <v>1314</v>
      </c>
      <c r="S36" s="801">
        <v>1.5025385354251476E-2</v>
      </c>
      <c r="T36">
        <v>20566</v>
      </c>
      <c r="U36" s="801">
        <v>0.23516900699812468</v>
      </c>
      <c r="V36" s="749"/>
    </row>
    <row r="37" spans="1:22" hidden="1" x14ac:dyDescent="0.2">
      <c r="A37">
        <v>35</v>
      </c>
      <c r="B37" t="s">
        <v>48</v>
      </c>
      <c r="C37" t="s">
        <v>83</v>
      </c>
      <c r="D37" t="s">
        <v>84</v>
      </c>
      <c r="F37" t="s">
        <v>64</v>
      </c>
      <c r="G37" t="s">
        <v>85</v>
      </c>
      <c r="H37" t="s">
        <v>733</v>
      </c>
      <c r="I37" t="s">
        <v>33</v>
      </c>
      <c r="J37" s="806">
        <v>2.5439814814814814E-2</v>
      </c>
      <c r="K37" s="805">
        <v>3</v>
      </c>
      <c r="L37" s="766" t="s">
        <v>53</v>
      </c>
      <c r="M37" s="822">
        <v>85997</v>
      </c>
      <c r="N37" t="s">
        <v>723</v>
      </c>
      <c r="O37">
        <v>34072</v>
      </c>
      <c r="P37" s="749"/>
      <c r="Q37" s="801">
        <v>0.39619986743723618</v>
      </c>
      <c r="S37" s="801"/>
      <c r="T37">
        <v>51925</v>
      </c>
      <c r="U37" s="801">
        <v>0.60380013256276377</v>
      </c>
      <c r="V37" s="749">
        <v>28979</v>
      </c>
    </row>
    <row r="38" spans="1:22" hidden="1" x14ac:dyDescent="0.2">
      <c r="A38">
        <v>36</v>
      </c>
      <c r="B38" t="s">
        <v>66</v>
      </c>
      <c r="C38" t="s">
        <v>67</v>
      </c>
      <c r="D38" t="s">
        <v>591</v>
      </c>
      <c r="E38" t="s">
        <v>29</v>
      </c>
      <c r="F38" t="s">
        <v>64</v>
      </c>
      <c r="H38" t="s">
        <v>592</v>
      </c>
      <c r="I38" t="s">
        <v>33</v>
      </c>
      <c r="J38" s="806">
        <v>0</v>
      </c>
      <c r="K38" s="805">
        <v>0</v>
      </c>
      <c r="L38" s="766" t="s">
        <v>890</v>
      </c>
      <c r="M38" s="822">
        <v>85508</v>
      </c>
      <c r="N38" t="s">
        <v>70</v>
      </c>
      <c r="O38">
        <v>2508</v>
      </c>
      <c r="P38" s="749">
        <v>1739</v>
      </c>
      <c r="Q38" s="801">
        <v>2.9330588950741452E-2</v>
      </c>
      <c r="R38">
        <v>0</v>
      </c>
      <c r="S38" s="801">
        <v>0</v>
      </c>
      <c r="T38">
        <v>83000</v>
      </c>
      <c r="U38" s="801">
        <v>0.97066941104925852</v>
      </c>
      <c r="V38" s="749">
        <v>39000</v>
      </c>
    </row>
    <row r="39" spans="1:22" x14ac:dyDescent="0.2">
      <c r="A39">
        <v>37</v>
      </c>
      <c r="B39" t="s">
        <v>911</v>
      </c>
      <c r="C39" t="s">
        <v>27</v>
      </c>
      <c r="D39" t="s">
        <v>682</v>
      </c>
      <c r="E39" t="s">
        <v>29</v>
      </c>
      <c r="F39" t="s">
        <v>30</v>
      </c>
      <c r="H39" t="s">
        <v>683</v>
      </c>
      <c r="I39" t="s">
        <v>33</v>
      </c>
      <c r="J39" s="806">
        <v>4.5069444444444447E-2</v>
      </c>
      <c r="K39" s="805">
        <v>3</v>
      </c>
      <c r="L39" s="766" t="s">
        <v>715</v>
      </c>
      <c r="M39" s="822">
        <v>84612</v>
      </c>
      <c r="N39" t="s">
        <v>42</v>
      </c>
      <c r="O39">
        <v>33231</v>
      </c>
      <c r="P39" s="749">
        <v>26715</v>
      </c>
      <c r="Q39" s="801">
        <v>0.39274570982839313</v>
      </c>
      <c r="S39" s="801">
        <v>0</v>
      </c>
      <c r="T39">
        <v>51381</v>
      </c>
      <c r="U39" s="801">
        <v>0.60725429017160681</v>
      </c>
      <c r="V39" s="749"/>
    </row>
    <row r="40" spans="1:22" hidden="1" x14ac:dyDescent="0.2">
      <c r="A40">
        <v>38</v>
      </c>
      <c r="B40" t="s">
        <v>37</v>
      </c>
      <c r="C40" t="s">
        <v>37</v>
      </c>
      <c r="D40" t="s">
        <v>702</v>
      </c>
      <c r="E40" t="s">
        <v>29</v>
      </c>
      <c r="F40" t="s">
        <v>140</v>
      </c>
      <c r="G40" t="s">
        <v>172</v>
      </c>
      <c r="H40" t="s">
        <v>703</v>
      </c>
      <c r="I40" t="s">
        <v>33</v>
      </c>
      <c r="J40" s="806">
        <v>3.78587962962963E-2</v>
      </c>
      <c r="K40" s="805">
        <v>2</v>
      </c>
      <c r="L40" s="766" t="s">
        <v>892</v>
      </c>
      <c r="M40" s="822">
        <v>83969</v>
      </c>
      <c r="N40" t="s">
        <v>659</v>
      </c>
      <c r="O40">
        <v>754</v>
      </c>
      <c r="P40" s="749">
        <v>587</v>
      </c>
      <c r="Q40" s="801">
        <v>8.9795043408877079E-3</v>
      </c>
      <c r="S40" s="801"/>
      <c r="T40">
        <v>83215</v>
      </c>
      <c r="U40" s="801">
        <v>0.99102049565911232</v>
      </c>
      <c r="V40" s="749"/>
    </row>
    <row r="41" spans="1:22" hidden="1" x14ac:dyDescent="0.2">
      <c r="A41">
        <v>39</v>
      </c>
      <c r="B41" t="s">
        <v>863</v>
      </c>
      <c r="C41" t="s">
        <v>778</v>
      </c>
      <c r="D41" t="s">
        <v>779</v>
      </c>
      <c r="E41" t="s">
        <v>29</v>
      </c>
      <c r="F41" t="s">
        <v>140</v>
      </c>
      <c r="G41" t="s">
        <v>340</v>
      </c>
      <c r="H41" t="s">
        <v>780</v>
      </c>
      <c r="I41" t="s">
        <v>33</v>
      </c>
      <c r="J41" s="806">
        <v>2.3726851851851853E-2</v>
      </c>
      <c r="K41" s="805">
        <v>13</v>
      </c>
      <c r="L41" s="766" t="s">
        <v>896</v>
      </c>
      <c r="M41" s="822">
        <v>82399</v>
      </c>
      <c r="N41" t="s">
        <v>751</v>
      </c>
      <c r="O41">
        <v>30084</v>
      </c>
      <c r="P41" s="749"/>
      <c r="Q41" s="801">
        <v>0.36510151822230852</v>
      </c>
      <c r="S41" s="801"/>
      <c r="T41">
        <v>52315</v>
      </c>
      <c r="U41" s="801"/>
      <c r="V41" s="749">
        <v>24100</v>
      </c>
    </row>
    <row r="42" spans="1:22" x14ac:dyDescent="0.2">
      <c r="A42">
        <v>40</v>
      </c>
      <c r="B42" t="s">
        <v>863</v>
      </c>
      <c r="C42" t="s">
        <v>897</v>
      </c>
      <c r="D42" t="s">
        <v>901</v>
      </c>
      <c r="E42" t="s">
        <v>29</v>
      </c>
      <c r="F42" t="s">
        <v>30</v>
      </c>
      <c r="H42" t="s">
        <v>902</v>
      </c>
      <c r="I42" t="s">
        <v>33</v>
      </c>
      <c r="J42" s="806">
        <v>4.3055555555555555E-3</v>
      </c>
      <c r="K42" s="805">
        <v>21</v>
      </c>
      <c r="L42" s="766" t="s">
        <v>715</v>
      </c>
      <c r="M42" s="822">
        <v>80472</v>
      </c>
      <c r="N42" t="s">
        <v>751</v>
      </c>
      <c r="O42">
        <v>80472</v>
      </c>
      <c r="P42" s="749"/>
      <c r="Q42" s="801">
        <v>1</v>
      </c>
      <c r="S42" s="801"/>
      <c r="U42" s="801"/>
      <c r="V42" s="749"/>
    </row>
    <row r="43" spans="1:22" hidden="1" x14ac:dyDescent="0.2">
      <c r="A43">
        <v>41</v>
      </c>
      <c r="B43" t="s">
        <v>37</v>
      </c>
      <c r="C43" t="s">
        <v>37</v>
      </c>
      <c r="D43" t="s">
        <v>716</v>
      </c>
      <c r="E43" t="s">
        <v>29</v>
      </c>
      <c r="F43" t="s">
        <v>308</v>
      </c>
      <c r="H43" t="s">
        <v>717</v>
      </c>
      <c r="I43" t="s">
        <v>33</v>
      </c>
      <c r="J43" s="806">
        <v>1.8877314814814816E-2</v>
      </c>
      <c r="K43" s="805">
        <v>5</v>
      </c>
      <c r="L43" s="766" t="s">
        <v>892</v>
      </c>
      <c r="M43" s="822">
        <v>80350</v>
      </c>
      <c r="N43" t="s">
        <v>659</v>
      </c>
      <c r="O43">
        <v>80350</v>
      </c>
      <c r="P43" s="749">
        <v>43956</v>
      </c>
      <c r="Q43" s="801">
        <v>1</v>
      </c>
      <c r="S43" s="801"/>
      <c r="U43" s="801">
        <v>0</v>
      </c>
      <c r="V43" s="749"/>
    </row>
    <row r="44" spans="1:22" hidden="1" x14ac:dyDescent="0.2">
      <c r="A44">
        <v>42</v>
      </c>
      <c r="B44" t="s">
        <v>37</v>
      </c>
      <c r="C44" t="s">
        <v>37</v>
      </c>
      <c r="D44" t="s">
        <v>869</v>
      </c>
      <c r="E44" t="s">
        <v>29</v>
      </c>
      <c r="F44" t="s">
        <v>143</v>
      </c>
      <c r="H44" t="s">
        <v>144</v>
      </c>
      <c r="I44" t="s">
        <v>33</v>
      </c>
      <c r="J44" s="806">
        <v>7.719907407407408E-3</v>
      </c>
      <c r="K44" s="805">
        <v>5</v>
      </c>
      <c r="L44" s="766" t="s">
        <v>892</v>
      </c>
      <c r="M44" s="822">
        <v>80278</v>
      </c>
      <c r="N44" t="s">
        <v>659</v>
      </c>
      <c r="O44">
        <v>69754</v>
      </c>
      <c r="P44" s="749">
        <v>52679</v>
      </c>
      <c r="Q44" s="801">
        <v>0.86890555320262086</v>
      </c>
      <c r="S44" s="801"/>
      <c r="T44">
        <v>10524</v>
      </c>
      <c r="U44" s="801">
        <v>0.13109444679737911</v>
      </c>
      <c r="V44" s="749"/>
    </row>
    <row r="45" spans="1:22" x14ac:dyDescent="0.2">
      <c r="A45">
        <v>43</v>
      </c>
      <c r="B45" t="s">
        <v>911</v>
      </c>
      <c r="C45" t="s">
        <v>27</v>
      </c>
      <c r="D45" t="s">
        <v>865</v>
      </c>
      <c r="E45" t="s">
        <v>29</v>
      </c>
      <c r="F45" t="s">
        <v>30</v>
      </c>
      <c r="G45" t="s">
        <v>119</v>
      </c>
      <c r="H45" t="s">
        <v>866</v>
      </c>
      <c r="I45" t="s">
        <v>33</v>
      </c>
      <c r="J45" s="806">
        <v>8.5069444444444437E-3</v>
      </c>
      <c r="K45" s="805">
        <v>3</v>
      </c>
      <c r="L45" s="766" t="s">
        <v>715</v>
      </c>
      <c r="M45" s="822">
        <v>76739</v>
      </c>
      <c r="N45" t="s">
        <v>42</v>
      </c>
      <c r="O45">
        <v>73685</v>
      </c>
      <c r="P45" s="749">
        <v>56741</v>
      </c>
      <c r="Q45" s="801">
        <v>0.96020276521716463</v>
      </c>
      <c r="S45" s="801">
        <v>0</v>
      </c>
      <c r="T45">
        <v>3054</v>
      </c>
      <c r="U45" s="801">
        <v>3.9797234782835325E-2</v>
      </c>
      <c r="V45" s="749"/>
    </row>
    <row r="46" spans="1:22" hidden="1" x14ac:dyDescent="0.2">
      <c r="A46">
        <v>44</v>
      </c>
      <c r="B46" t="s">
        <v>37</v>
      </c>
      <c r="C46" t="s">
        <v>37</v>
      </c>
      <c r="D46" t="s">
        <v>625</v>
      </c>
      <c r="E46" t="s">
        <v>29</v>
      </c>
      <c r="F46" t="s">
        <v>64</v>
      </c>
      <c r="G46" t="s">
        <v>85</v>
      </c>
      <c r="H46" t="s">
        <v>870</v>
      </c>
      <c r="I46" t="s">
        <v>33</v>
      </c>
      <c r="J46" s="806">
        <v>1.2638888888888889E-2</v>
      </c>
      <c r="K46" s="805">
        <v>2</v>
      </c>
      <c r="L46" s="766" t="s">
        <v>892</v>
      </c>
      <c r="M46" s="822">
        <v>74537</v>
      </c>
      <c r="N46" t="s">
        <v>659</v>
      </c>
      <c r="O46">
        <v>30988</v>
      </c>
      <c r="P46" s="749">
        <v>13596</v>
      </c>
      <c r="Q46" s="801">
        <v>0.41573983390799202</v>
      </c>
      <c r="S46" s="801"/>
      <c r="T46">
        <v>43549</v>
      </c>
      <c r="U46" s="801">
        <v>0.58426016609200804</v>
      </c>
      <c r="V46" s="749"/>
    </row>
    <row r="47" spans="1:22" hidden="1" x14ac:dyDescent="0.2">
      <c r="A47">
        <v>45</v>
      </c>
      <c r="B47" t="s">
        <v>37</v>
      </c>
      <c r="C47" t="s">
        <v>37</v>
      </c>
      <c r="D47" t="s">
        <v>614</v>
      </c>
      <c r="E47" t="s">
        <v>29</v>
      </c>
      <c r="F47" t="s">
        <v>308</v>
      </c>
      <c r="H47" t="s">
        <v>106</v>
      </c>
      <c r="I47" t="s">
        <v>33</v>
      </c>
      <c r="J47" s="806">
        <v>4.0706018518518523E-2</v>
      </c>
      <c r="K47" s="805">
        <v>2</v>
      </c>
      <c r="L47" s="766" t="s">
        <v>892</v>
      </c>
      <c r="M47" s="822">
        <v>66564</v>
      </c>
      <c r="N47" t="s">
        <v>659</v>
      </c>
      <c r="O47">
        <v>59703</v>
      </c>
      <c r="P47" s="749">
        <v>35076</v>
      </c>
      <c r="Q47" s="801">
        <v>0.89692626645033346</v>
      </c>
      <c r="S47" s="801"/>
      <c r="T47">
        <v>6861</v>
      </c>
      <c r="U47" s="801">
        <v>0.10307373354966648</v>
      </c>
      <c r="V47" s="749"/>
    </row>
    <row r="48" spans="1:22" hidden="1" x14ac:dyDescent="0.2">
      <c r="A48">
        <v>46</v>
      </c>
      <c r="B48" t="s">
        <v>48</v>
      </c>
      <c r="C48" t="s">
        <v>49</v>
      </c>
      <c r="D48" t="s">
        <v>137</v>
      </c>
      <c r="F48" t="s">
        <v>64</v>
      </c>
      <c r="G48" t="s">
        <v>85</v>
      </c>
      <c r="H48" t="s">
        <v>726</v>
      </c>
      <c r="I48" t="s">
        <v>33</v>
      </c>
      <c r="J48" s="806">
        <v>1.6168981481481482E-2</v>
      </c>
      <c r="K48" s="805">
        <v>4</v>
      </c>
      <c r="L48" s="766" t="s">
        <v>53</v>
      </c>
      <c r="M48" s="822">
        <v>65034</v>
      </c>
      <c r="N48" t="s">
        <v>723</v>
      </c>
      <c r="O48">
        <v>59179</v>
      </c>
      <c r="P48" s="749"/>
      <c r="Q48" s="801">
        <v>0.90997016944982623</v>
      </c>
      <c r="S48" s="801"/>
      <c r="T48">
        <v>5855</v>
      </c>
      <c r="U48" s="801">
        <v>9.0029830550173759E-2</v>
      </c>
      <c r="V48" s="749">
        <v>2259</v>
      </c>
    </row>
    <row r="49" spans="1:22" hidden="1" x14ac:dyDescent="0.2">
      <c r="A49">
        <v>47</v>
      </c>
      <c r="B49" t="s">
        <v>911</v>
      </c>
      <c r="C49" t="s">
        <v>27</v>
      </c>
      <c r="D49" t="s">
        <v>139</v>
      </c>
      <c r="E49" t="s">
        <v>29</v>
      </c>
      <c r="F49" t="s">
        <v>140</v>
      </c>
      <c r="H49" t="s">
        <v>141</v>
      </c>
      <c r="I49" t="s">
        <v>33</v>
      </c>
      <c r="J49" s="806">
        <v>2.2442129629629631E-2</v>
      </c>
      <c r="K49" s="805">
        <v>5</v>
      </c>
      <c r="L49" s="766" t="s">
        <v>715</v>
      </c>
      <c r="M49" s="822">
        <v>64124</v>
      </c>
      <c r="N49" t="s">
        <v>42</v>
      </c>
      <c r="O49">
        <v>25147</v>
      </c>
      <c r="P49" s="749">
        <v>16032</v>
      </c>
      <c r="Q49" s="801">
        <v>0.39216206100679935</v>
      </c>
      <c r="R49">
        <v>1233</v>
      </c>
      <c r="S49" s="801">
        <v>1.9228370033060944E-2</v>
      </c>
      <c r="T49">
        <v>37744</v>
      </c>
      <c r="U49" s="801">
        <v>0.58860956896013972</v>
      </c>
      <c r="V49" s="749"/>
    </row>
    <row r="50" spans="1:22" hidden="1" x14ac:dyDescent="0.2">
      <c r="A50">
        <v>48</v>
      </c>
      <c r="B50" t="s">
        <v>37</v>
      </c>
      <c r="C50" t="s">
        <v>37</v>
      </c>
      <c r="D50" t="s">
        <v>513</v>
      </c>
      <c r="E50" t="s">
        <v>29</v>
      </c>
      <c r="F50" t="s">
        <v>309</v>
      </c>
      <c r="H50" t="s">
        <v>523</v>
      </c>
      <c r="I50" t="s">
        <v>33</v>
      </c>
      <c r="J50" s="806">
        <v>2.326388888888889E-2</v>
      </c>
      <c r="K50" s="805">
        <v>3</v>
      </c>
      <c r="L50" s="766" t="s">
        <v>892</v>
      </c>
      <c r="M50" s="822">
        <v>58866</v>
      </c>
      <c r="N50" t="s">
        <v>659</v>
      </c>
      <c r="O50">
        <v>55566</v>
      </c>
      <c r="P50" s="749">
        <v>29879</v>
      </c>
      <c r="Q50" s="801">
        <v>0.94394047497706657</v>
      </c>
      <c r="S50" s="801"/>
      <c r="T50">
        <v>3300</v>
      </c>
      <c r="U50" s="801">
        <v>5.6059525022933439E-2</v>
      </c>
      <c r="V50" s="749"/>
    </row>
    <row r="51" spans="1:22" hidden="1" x14ac:dyDescent="0.2">
      <c r="A51">
        <v>49</v>
      </c>
      <c r="B51" t="s">
        <v>863</v>
      </c>
      <c r="C51" t="s">
        <v>893</v>
      </c>
      <c r="D51" t="s">
        <v>894</v>
      </c>
      <c r="E51" t="s">
        <v>29</v>
      </c>
      <c r="F51" t="s">
        <v>308</v>
      </c>
      <c r="H51" t="s">
        <v>895</v>
      </c>
      <c r="I51" t="s">
        <v>33</v>
      </c>
      <c r="J51" s="806">
        <v>2</v>
      </c>
      <c r="K51" s="805">
        <v>3.1712962962962964E-2</v>
      </c>
      <c r="L51" s="766" t="s">
        <v>896</v>
      </c>
      <c r="M51" s="822">
        <v>57964</v>
      </c>
      <c r="N51" t="s">
        <v>751</v>
      </c>
      <c r="O51">
        <v>779</v>
      </c>
      <c r="P51" s="749"/>
      <c r="Q51" s="801">
        <v>1.3439376164515907E-2</v>
      </c>
      <c r="S51" s="801"/>
      <c r="T51">
        <v>57185</v>
      </c>
      <c r="U51" s="801"/>
      <c r="V51" s="749">
        <v>39829</v>
      </c>
    </row>
    <row r="52" spans="1:22" hidden="1" x14ac:dyDescent="0.2">
      <c r="A52">
        <v>50</v>
      </c>
      <c r="B52" t="s">
        <v>48</v>
      </c>
      <c r="C52" t="s">
        <v>133</v>
      </c>
      <c r="D52" t="s">
        <v>874</v>
      </c>
      <c r="F52" t="s">
        <v>308</v>
      </c>
      <c r="G52" t="s">
        <v>453</v>
      </c>
      <c r="H52" t="s">
        <v>875</v>
      </c>
      <c r="I52" t="s">
        <v>33</v>
      </c>
      <c r="J52" s="806">
        <v>2.6365740740740742E-2</v>
      </c>
      <c r="K52" s="805">
        <v>4</v>
      </c>
      <c r="L52" s="766" t="s">
        <v>53</v>
      </c>
      <c r="M52" s="822">
        <v>55674</v>
      </c>
      <c r="N52" t="s">
        <v>723</v>
      </c>
      <c r="O52">
        <v>5731</v>
      </c>
      <c r="P52" s="749"/>
      <c r="Q52" s="801">
        <v>0.1029385350432877</v>
      </c>
      <c r="S52" s="801"/>
      <c r="T52">
        <v>49943</v>
      </c>
      <c r="U52" s="801">
        <v>0.89706146495671224</v>
      </c>
      <c r="V52" s="749">
        <v>31870</v>
      </c>
    </row>
    <row r="53" spans="1:22" hidden="1" x14ac:dyDescent="0.2">
      <c r="A53">
        <v>51</v>
      </c>
      <c r="B53" t="s">
        <v>863</v>
      </c>
      <c r="C53" t="s">
        <v>770</v>
      </c>
      <c r="D53" t="s">
        <v>915</v>
      </c>
      <c r="E53" t="s">
        <v>29</v>
      </c>
      <c r="F53" t="s">
        <v>64</v>
      </c>
      <c r="H53" t="s">
        <v>916</v>
      </c>
      <c r="I53" t="s">
        <v>33</v>
      </c>
      <c r="J53" s="806">
        <v>8.564814814814815E-3</v>
      </c>
      <c r="K53" s="805">
        <v>1</v>
      </c>
      <c r="L53" s="766" t="s">
        <v>896</v>
      </c>
      <c r="M53" s="822">
        <v>53821</v>
      </c>
      <c r="N53" t="s">
        <v>751</v>
      </c>
      <c r="O53">
        <v>52153</v>
      </c>
      <c r="P53" s="749"/>
      <c r="Q53" s="801">
        <v>0.9690083796287694</v>
      </c>
      <c r="S53" s="801"/>
      <c r="T53">
        <v>1668</v>
      </c>
      <c r="U53" s="801"/>
      <c r="V53" s="749">
        <v>905</v>
      </c>
    </row>
    <row r="54" spans="1:22" hidden="1" x14ac:dyDescent="0.2">
      <c r="A54">
        <v>52</v>
      </c>
      <c r="B54" t="s">
        <v>37</v>
      </c>
      <c r="C54" t="s">
        <v>37</v>
      </c>
      <c r="D54" t="s">
        <v>616</v>
      </c>
      <c r="E54" t="s">
        <v>29</v>
      </c>
      <c r="F54" t="s">
        <v>318</v>
      </c>
      <c r="H54" t="s">
        <v>123</v>
      </c>
      <c r="I54" t="s">
        <v>33</v>
      </c>
      <c r="J54" s="806">
        <v>2.883101851851852E-2</v>
      </c>
      <c r="K54" s="805">
        <v>4</v>
      </c>
      <c r="L54" s="766" t="s">
        <v>892</v>
      </c>
      <c r="M54" s="822">
        <v>51009</v>
      </c>
      <c r="N54" t="s">
        <v>659</v>
      </c>
      <c r="O54">
        <v>48411</v>
      </c>
      <c r="P54" s="749">
        <v>29682</v>
      </c>
      <c r="Q54" s="801">
        <v>0.9490678115626654</v>
      </c>
      <c r="S54" s="801"/>
      <c r="T54">
        <v>2598</v>
      </c>
      <c r="U54" s="801">
        <v>5.0932188437334588E-2</v>
      </c>
      <c r="V54" s="749"/>
    </row>
    <row r="55" spans="1:22" x14ac:dyDescent="0.2">
      <c r="A55">
        <v>53</v>
      </c>
      <c r="B55" t="s">
        <v>48</v>
      </c>
      <c r="C55" t="s">
        <v>49</v>
      </c>
      <c r="D55" t="s">
        <v>641</v>
      </c>
      <c r="F55" t="s">
        <v>30</v>
      </c>
      <c r="G55" t="s">
        <v>31</v>
      </c>
      <c r="H55" t="s">
        <v>644</v>
      </c>
      <c r="I55" t="s">
        <v>33</v>
      </c>
      <c r="J55" s="806">
        <v>5.4050925925925924E-3</v>
      </c>
      <c r="K55" s="805">
        <v>66</v>
      </c>
      <c r="L55" s="766" t="s">
        <v>53</v>
      </c>
      <c r="M55" s="822">
        <v>47476</v>
      </c>
      <c r="N55" t="s">
        <v>723</v>
      </c>
      <c r="P55" s="749"/>
      <c r="Q55" s="801">
        <v>0</v>
      </c>
      <c r="R55">
        <v>47476</v>
      </c>
      <c r="S55" s="801"/>
      <c r="T55">
        <v>0</v>
      </c>
      <c r="U55" s="801">
        <v>0</v>
      </c>
      <c r="V55" s="749">
        <v>0</v>
      </c>
    </row>
    <row r="56" spans="1:22" hidden="1" x14ac:dyDescent="0.2">
      <c r="A56">
        <v>54</v>
      </c>
      <c r="B56" t="s">
        <v>911</v>
      </c>
      <c r="C56" t="s">
        <v>27</v>
      </c>
      <c r="D56" t="s">
        <v>126</v>
      </c>
      <c r="E56" t="s">
        <v>29</v>
      </c>
      <c r="F56" t="s">
        <v>127</v>
      </c>
      <c r="H56" t="s">
        <v>128</v>
      </c>
      <c r="I56" t="s">
        <v>33</v>
      </c>
      <c r="J56" s="806">
        <v>2.8206018518518519E-2</v>
      </c>
      <c r="K56" s="805">
        <v>4</v>
      </c>
      <c r="L56" s="766" t="s">
        <v>715</v>
      </c>
      <c r="M56" s="822">
        <v>47189</v>
      </c>
      <c r="N56" t="s">
        <v>42</v>
      </c>
      <c r="O56">
        <v>44357</v>
      </c>
      <c r="P56" s="749">
        <v>31279</v>
      </c>
      <c r="Q56" s="801">
        <v>0.93998601368963108</v>
      </c>
      <c r="S56" s="801">
        <v>0</v>
      </c>
      <c r="T56">
        <v>2832</v>
      </c>
      <c r="U56" s="801">
        <v>6.0013986310368944E-2</v>
      </c>
      <c r="V56" s="749"/>
    </row>
    <row r="57" spans="1:22" hidden="1" x14ac:dyDescent="0.2">
      <c r="A57">
        <v>55</v>
      </c>
      <c r="B57" t="s">
        <v>911</v>
      </c>
      <c r="C57" t="s">
        <v>900</v>
      </c>
      <c r="D57" t="s">
        <v>660</v>
      </c>
      <c r="E57" t="s">
        <v>29</v>
      </c>
      <c r="F57" t="s">
        <v>308</v>
      </c>
      <c r="H57" t="s">
        <v>668</v>
      </c>
      <c r="I57" t="s">
        <v>33</v>
      </c>
      <c r="J57" s="806">
        <v>2.4571759259259262E-2</v>
      </c>
      <c r="K57" s="805">
        <v>2</v>
      </c>
      <c r="L57" s="766" t="s">
        <v>715</v>
      </c>
      <c r="M57" s="822">
        <v>46509</v>
      </c>
      <c r="N57" t="s">
        <v>42</v>
      </c>
      <c r="O57">
        <v>5981</v>
      </c>
      <c r="P57" s="749">
        <v>4357</v>
      </c>
      <c r="Q57" s="801">
        <v>0.12859876583026941</v>
      </c>
      <c r="R57">
        <v>733</v>
      </c>
      <c r="S57" s="801">
        <v>1.5760390462061107E-2</v>
      </c>
      <c r="T57">
        <v>39795</v>
      </c>
      <c r="U57" s="801">
        <v>0.85564084370766946</v>
      </c>
      <c r="V57" s="749"/>
    </row>
    <row r="58" spans="1:22" hidden="1" x14ac:dyDescent="0.2">
      <c r="A58">
        <v>56</v>
      </c>
      <c r="B58" t="s">
        <v>863</v>
      </c>
      <c r="C58" t="s">
        <v>789</v>
      </c>
      <c r="D58" t="s">
        <v>790</v>
      </c>
      <c r="E58" t="s">
        <v>29</v>
      </c>
      <c r="F58" t="s">
        <v>308</v>
      </c>
      <c r="G58" t="s">
        <v>113</v>
      </c>
      <c r="H58" t="s">
        <v>791</v>
      </c>
      <c r="I58" t="s">
        <v>33</v>
      </c>
      <c r="J58" s="806"/>
      <c r="K58" s="805"/>
      <c r="L58" s="766" t="s">
        <v>896</v>
      </c>
      <c r="M58" s="822">
        <v>45739</v>
      </c>
      <c r="N58" t="s">
        <v>751</v>
      </c>
      <c r="O58">
        <v>45298</v>
      </c>
      <c r="P58" s="749"/>
      <c r="Q58" s="801">
        <v>0.99035833752377622</v>
      </c>
      <c r="S58" s="801"/>
      <c r="T58">
        <v>441</v>
      </c>
      <c r="U58" s="801"/>
      <c r="V58" s="749">
        <v>284</v>
      </c>
    </row>
    <row r="59" spans="1:22" hidden="1" x14ac:dyDescent="0.2">
      <c r="A59">
        <v>57</v>
      </c>
      <c r="B59" t="s">
        <v>524</v>
      </c>
      <c r="C59" t="s">
        <v>559</v>
      </c>
      <c r="D59" t="s">
        <v>560</v>
      </c>
      <c r="E59" t="s">
        <v>29</v>
      </c>
      <c r="F59" t="s">
        <v>127</v>
      </c>
      <c r="G59" t="s">
        <v>31</v>
      </c>
      <c r="H59" t="s">
        <v>561</v>
      </c>
      <c r="I59" t="s">
        <v>557</v>
      </c>
      <c r="J59" s="806">
        <v>1.5856481481481482E-2</v>
      </c>
      <c r="K59" s="805">
        <v>8</v>
      </c>
      <c r="L59" s="766" t="s">
        <v>890</v>
      </c>
      <c r="M59" s="822">
        <v>44226</v>
      </c>
      <c r="N59" t="s">
        <v>47</v>
      </c>
      <c r="O59">
        <v>18603</v>
      </c>
      <c r="P59" s="749">
        <v>10534</v>
      </c>
      <c r="Q59" s="801">
        <v>0.42063492063492064</v>
      </c>
      <c r="R59">
        <v>0</v>
      </c>
      <c r="S59" s="801">
        <v>0</v>
      </c>
      <c r="T59">
        <v>25623</v>
      </c>
      <c r="U59" s="801">
        <v>0.57936507936507942</v>
      </c>
      <c r="V59" s="749">
        <v>19967</v>
      </c>
    </row>
    <row r="60" spans="1:22" hidden="1" x14ac:dyDescent="0.2">
      <c r="A60">
        <v>58</v>
      </c>
      <c r="B60" t="s">
        <v>37</v>
      </c>
      <c r="C60" t="s">
        <v>37</v>
      </c>
      <c r="D60" t="s">
        <v>898</v>
      </c>
      <c r="E60" t="s">
        <v>29</v>
      </c>
      <c r="F60" t="s">
        <v>64</v>
      </c>
      <c r="G60" t="s">
        <v>85</v>
      </c>
      <c r="H60" t="s">
        <v>868</v>
      </c>
      <c r="I60" t="s">
        <v>33</v>
      </c>
      <c r="J60" s="806">
        <v>3.2407407407407406E-2</v>
      </c>
      <c r="K60" s="805">
        <v>3</v>
      </c>
      <c r="L60" s="766" t="s">
        <v>892</v>
      </c>
      <c r="M60" s="822">
        <v>44150</v>
      </c>
      <c r="N60" t="s">
        <v>659</v>
      </c>
      <c r="O60">
        <v>38186</v>
      </c>
      <c r="P60" s="749">
        <v>20084</v>
      </c>
      <c r="Q60" s="801">
        <v>0.86491506228765569</v>
      </c>
      <c r="S60" s="801"/>
      <c r="T60">
        <v>5964</v>
      </c>
      <c r="U60" s="801">
        <v>0.13508493771234428</v>
      </c>
      <c r="V60" s="749"/>
    </row>
    <row r="61" spans="1:22" hidden="1" x14ac:dyDescent="0.2">
      <c r="A61">
        <v>59</v>
      </c>
      <c r="B61" t="s">
        <v>48</v>
      </c>
      <c r="C61" t="s">
        <v>48</v>
      </c>
      <c r="D61" t="s">
        <v>654</v>
      </c>
      <c r="F61" t="s">
        <v>146</v>
      </c>
      <c r="G61" t="s">
        <v>743</v>
      </c>
      <c r="H61" t="s">
        <v>744</v>
      </c>
      <c r="I61" t="s">
        <v>33</v>
      </c>
      <c r="J61" s="806">
        <v>3.3391203703703701E-2</v>
      </c>
      <c r="K61" s="805">
        <v>15</v>
      </c>
      <c r="L61" s="766" t="s">
        <v>53</v>
      </c>
      <c r="M61" s="822">
        <v>43861</v>
      </c>
      <c r="N61" t="s">
        <v>723</v>
      </c>
      <c r="O61">
        <v>16980</v>
      </c>
      <c r="P61" s="749"/>
      <c r="Q61" s="801">
        <v>0.38713207633204899</v>
      </c>
      <c r="S61" s="801"/>
      <c r="T61">
        <v>26881</v>
      </c>
      <c r="U61" s="801">
        <v>0.61286792366795106</v>
      </c>
      <c r="V61" s="749">
        <v>8221</v>
      </c>
    </row>
    <row r="62" spans="1:22" hidden="1" x14ac:dyDescent="0.2">
      <c r="A62">
        <v>60</v>
      </c>
      <c r="B62" t="s">
        <v>37</v>
      </c>
      <c r="C62" t="s">
        <v>37</v>
      </c>
      <c r="D62" t="s">
        <v>145</v>
      </c>
      <c r="E62" t="s">
        <v>29</v>
      </c>
      <c r="F62" t="s">
        <v>146</v>
      </c>
      <c r="G62" t="s">
        <v>147</v>
      </c>
      <c r="H62" t="s">
        <v>148</v>
      </c>
      <c r="I62" t="s">
        <v>33</v>
      </c>
      <c r="J62" s="806">
        <v>5.454861111111111E-2</v>
      </c>
      <c r="K62" s="805">
        <v>4</v>
      </c>
      <c r="L62" s="766" t="s">
        <v>892</v>
      </c>
      <c r="M62" s="822">
        <v>42142</v>
      </c>
      <c r="N62" t="s">
        <v>659</v>
      </c>
      <c r="O62">
        <v>32389</v>
      </c>
      <c r="P62" s="749">
        <v>25531</v>
      </c>
      <c r="Q62" s="801">
        <v>0.76856817426795121</v>
      </c>
      <c r="S62" s="801"/>
      <c r="T62">
        <v>9753</v>
      </c>
      <c r="U62" s="801">
        <v>0.23143182573204879</v>
      </c>
      <c r="V62" s="749"/>
    </row>
    <row r="63" spans="1:22" x14ac:dyDescent="0.2">
      <c r="A63">
        <v>61</v>
      </c>
      <c r="B63" t="s">
        <v>863</v>
      </c>
      <c r="C63" t="s">
        <v>770</v>
      </c>
      <c r="D63" t="s">
        <v>871</v>
      </c>
      <c r="E63" t="s">
        <v>29</v>
      </c>
      <c r="F63" t="s">
        <v>30</v>
      </c>
      <c r="H63" t="s">
        <v>774</v>
      </c>
      <c r="I63" t="s">
        <v>33</v>
      </c>
      <c r="J63" s="806">
        <v>2.7106481481481481E-2</v>
      </c>
      <c r="K63" s="805">
        <v>8</v>
      </c>
      <c r="L63" s="766" t="s">
        <v>896</v>
      </c>
      <c r="M63" s="822">
        <v>40108</v>
      </c>
      <c r="N63" t="s">
        <v>751</v>
      </c>
      <c r="O63">
        <v>15625</v>
      </c>
      <c r="P63" s="749"/>
      <c r="Q63" s="801">
        <v>0.38957315248828162</v>
      </c>
      <c r="S63" s="801"/>
      <c r="T63">
        <v>24483</v>
      </c>
      <c r="U63" s="801"/>
      <c r="V63" s="749">
        <v>23000</v>
      </c>
    </row>
    <row r="64" spans="1:22" hidden="1" x14ac:dyDescent="0.2">
      <c r="A64">
        <v>62</v>
      </c>
      <c r="B64" t="s">
        <v>911</v>
      </c>
      <c r="C64" t="s">
        <v>27</v>
      </c>
      <c r="D64" t="s">
        <v>149</v>
      </c>
      <c r="E64" t="s">
        <v>29</v>
      </c>
      <c r="F64" t="s">
        <v>746</v>
      </c>
      <c r="H64" t="s">
        <v>151</v>
      </c>
      <c r="I64" t="s">
        <v>33</v>
      </c>
      <c r="J64" s="806">
        <v>3.4953703703703702E-2</v>
      </c>
      <c r="K64" s="805">
        <v>4</v>
      </c>
      <c r="L64" s="766" t="s">
        <v>715</v>
      </c>
      <c r="M64" s="822">
        <v>39231</v>
      </c>
      <c r="N64" t="s">
        <v>42</v>
      </c>
      <c r="O64">
        <v>34552</v>
      </c>
      <c r="P64" s="749">
        <v>25412</v>
      </c>
      <c r="Q64" s="801">
        <v>0.88073207412505417</v>
      </c>
      <c r="S64" s="801">
        <v>0</v>
      </c>
      <c r="T64">
        <v>4679</v>
      </c>
      <c r="U64" s="801">
        <v>0.11926792587494583</v>
      </c>
      <c r="V64" s="749"/>
    </row>
    <row r="65" spans="1:22" hidden="1" x14ac:dyDescent="0.2">
      <c r="A65">
        <v>63</v>
      </c>
      <c r="B65" t="s">
        <v>863</v>
      </c>
      <c r="C65" t="s">
        <v>795</v>
      </c>
      <c r="D65" t="s">
        <v>796</v>
      </c>
      <c r="E65" t="s">
        <v>29</v>
      </c>
      <c r="F65" t="s">
        <v>318</v>
      </c>
      <c r="G65" t="s">
        <v>199</v>
      </c>
      <c r="H65" t="s">
        <v>797</v>
      </c>
      <c r="I65" t="s">
        <v>33</v>
      </c>
      <c r="J65" s="806">
        <v>2.7025462962962963E-2</v>
      </c>
      <c r="K65" s="805">
        <v>2</v>
      </c>
      <c r="L65" s="766" t="s">
        <v>896</v>
      </c>
      <c r="M65" s="822">
        <v>38210</v>
      </c>
      <c r="N65" t="s">
        <v>751</v>
      </c>
      <c r="O65">
        <v>37731</v>
      </c>
      <c r="P65" s="749"/>
      <c r="Q65" s="801">
        <v>0.98746401465584921</v>
      </c>
      <c r="S65" s="801"/>
      <c r="T65">
        <v>479</v>
      </c>
      <c r="U65" s="801"/>
      <c r="V65" s="749">
        <v>311</v>
      </c>
    </row>
    <row r="66" spans="1:22" hidden="1" x14ac:dyDescent="0.2">
      <c r="A66">
        <v>64</v>
      </c>
      <c r="B66" t="s">
        <v>37</v>
      </c>
      <c r="C66" t="s">
        <v>37</v>
      </c>
      <c r="D66" t="s">
        <v>129</v>
      </c>
      <c r="E66" t="s">
        <v>29</v>
      </c>
      <c r="F66" t="s">
        <v>512</v>
      </c>
      <c r="H66" t="s">
        <v>132</v>
      </c>
      <c r="I66" t="s">
        <v>33</v>
      </c>
      <c r="J66" s="806">
        <v>1.5740740740740743E-2</v>
      </c>
      <c r="K66" s="805">
        <v>3</v>
      </c>
      <c r="L66" s="766" t="s">
        <v>892</v>
      </c>
      <c r="M66" s="822">
        <v>36710</v>
      </c>
      <c r="N66" t="s">
        <v>659</v>
      </c>
      <c r="O66">
        <v>26866</v>
      </c>
      <c r="P66" s="749">
        <v>15978</v>
      </c>
      <c r="Q66" s="801">
        <v>0.73184418414600927</v>
      </c>
      <c r="S66" s="801"/>
      <c r="T66">
        <v>9844</v>
      </c>
      <c r="U66" s="801">
        <v>0.26815581585399073</v>
      </c>
      <c r="V66" s="749"/>
    </row>
    <row r="67" spans="1:22" hidden="1" x14ac:dyDescent="0.2">
      <c r="A67">
        <v>65</v>
      </c>
      <c r="B67" t="s">
        <v>863</v>
      </c>
      <c r="C67" t="s">
        <v>798</v>
      </c>
      <c r="D67" t="s">
        <v>799</v>
      </c>
      <c r="E67" t="s">
        <v>29</v>
      </c>
      <c r="F67" t="s">
        <v>308</v>
      </c>
      <c r="H67" t="s">
        <v>800</v>
      </c>
      <c r="I67" t="s">
        <v>33</v>
      </c>
      <c r="J67" s="806">
        <v>3.6446759259259262E-2</v>
      </c>
      <c r="K67" s="805">
        <v>2</v>
      </c>
      <c r="L67" s="766" t="s">
        <v>715</v>
      </c>
      <c r="M67" s="822">
        <v>36424</v>
      </c>
      <c r="N67" t="s">
        <v>751</v>
      </c>
      <c r="O67">
        <v>36424</v>
      </c>
      <c r="P67" s="749"/>
      <c r="Q67" s="801">
        <v>1</v>
      </c>
      <c r="S67" s="801"/>
      <c r="U67" s="801"/>
      <c r="V67" s="749"/>
    </row>
    <row r="68" spans="1:22" hidden="1" x14ac:dyDescent="0.2">
      <c r="A68">
        <v>66</v>
      </c>
      <c r="B68" t="s">
        <v>37</v>
      </c>
      <c r="C68" t="s">
        <v>37</v>
      </c>
      <c r="D68" t="s">
        <v>679</v>
      </c>
      <c r="E68" t="s">
        <v>29</v>
      </c>
      <c r="F68" t="s">
        <v>146</v>
      </c>
      <c r="G68" t="s">
        <v>680</v>
      </c>
      <c r="H68" t="s">
        <v>681</v>
      </c>
      <c r="I68" t="s">
        <v>33</v>
      </c>
      <c r="J68" s="806">
        <v>3.1585648148148147E-2</v>
      </c>
      <c r="K68" s="805">
        <v>4</v>
      </c>
      <c r="L68" s="766" t="s">
        <v>892</v>
      </c>
      <c r="M68" s="822">
        <v>34701</v>
      </c>
      <c r="N68" t="s">
        <v>659</v>
      </c>
      <c r="O68">
        <v>15166</v>
      </c>
      <c r="P68" s="749">
        <v>11673</v>
      </c>
      <c r="Q68" s="801">
        <v>0.43704792369095991</v>
      </c>
      <c r="S68" s="801"/>
      <c r="T68">
        <v>19535</v>
      </c>
      <c r="U68" s="801">
        <v>0.56295207630904009</v>
      </c>
      <c r="V68" s="749"/>
    </row>
    <row r="69" spans="1:22" hidden="1" x14ac:dyDescent="0.2">
      <c r="A69">
        <v>67</v>
      </c>
      <c r="B69" t="s">
        <v>55</v>
      </c>
      <c r="C69" t="s">
        <v>56</v>
      </c>
      <c r="D69" t="s">
        <v>688</v>
      </c>
      <c r="E69" t="s">
        <v>29</v>
      </c>
      <c r="F69" t="s">
        <v>512</v>
      </c>
      <c r="H69" t="s">
        <v>700</v>
      </c>
      <c r="I69" t="s">
        <v>33</v>
      </c>
      <c r="J69" s="806">
        <v>3.9282407407407405E-2</v>
      </c>
      <c r="K69" s="805">
        <v>2</v>
      </c>
      <c r="L69" s="766" t="s">
        <v>891</v>
      </c>
      <c r="M69" s="822">
        <v>34361</v>
      </c>
      <c r="N69" t="s">
        <v>59</v>
      </c>
      <c r="O69">
        <v>5213</v>
      </c>
      <c r="P69" s="749">
        <v>2085</v>
      </c>
      <c r="Q69" s="801">
        <v>0.15171269753499608</v>
      </c>
      <c r="R69">
        <v>4135</v>
      </c>
      <c r="S69" s="801">
        <v>0.12033992025843253</v>
      </c>
      <c r="T69">
        <v>25013</v>
      </c>
      <c r="U69" s="801">
        <v>0.7279473822065714</v>
      </c>
      <c r="V69" s="749">
        <v>15751</v>
      </c>
    </row>
    <row r="70" spans="1:22" hidden="1" x14ac:dyDescent="0.2">
      <c r="A70">
        <v>68</v>
      </c>
      <c r="B70" t="s">
        <v>55</v>
      </c>
      <c r="C70" t="s">
        <v>56</v>
      </c>
      <c r="D70" t="s">
        <v>690</v>
      </c>
      <c r="E70" t="s">
        <v>29</v>
      </c>
      <c r="F70" t="s">
        <v>308</v>
      </c>
      <c r="G70" t="s">
        <v>453</v>
      </c>
      <c r="H70" t="s">
        <v>698</v>
      </c>
      <c r="I70" t="s">
        <v>33</v>
      </c>
      <c r="J70" s="806">
        <v>2.2789351851851852E-2</v>
      </c>
      <c r="K70" s="805">
        <v>2</v>
      </c>
      <c r="L70" s="766" t="s">
        <v>891</v>
      </c>
      <c r="M70" s="822">
        <v>33050</v>
      </c>
      <c r="N70" t="s">
        <v>59</v>
      </c>
      <c r="O70">
        <v>4698</v>
      </c>
      <c r="P70" s="749">
        <v>1879</v>
      </c>
      <c r="Q70" s="801">
        <v>0.1421482602118003</v>
      </c>
      <c r="R70">
        <v>3899</v>
      </c>
      <c r="S70" s="801">
        <v>0.11797276853252647</v>
      </c>
      <c r="T70">
        <v>24453</v>
      </c>
      <c r="U70" s="801">
        <v>0.73987897125567326</v>
      </c>
      <c r="V70" s="749">
        <v>15826</v>
      </c>
    </row>
    <row r="71" spans="1:22" hidden="1" x14ac:dyDescent="0.2">
      <c r="A71">
        <v>69</v>
      </c>
      <c r="B71" t="s">
        <v>37</v>
      </c>
      <c r="C71" t="s">
        <v>37</v>
      </c>
      <c r="D71" t="s">
        <v>719</v>
      </c>
      <c r="E71" t="s">
        <v>29</v>
      </c>
      <c r="F71" t="s">
        <v>308</v>
      </c>
      <c r="H71" t="s">
        <v>687</v>
      </c>
      <c r="I71" t="s">
        <v>33</v>
      </c>
      <c r="J71" s="806">
        <v>3.380787037037037E-2</v>
      </c>
      <c r="K71" s="805">
        <v>3</v>
      </c>
      <c r="L71" s="766" t="s">
        <v>892</v>
      </c>
      <c r="M71" s="822">
        <v>31734</v>
      </c>
      <c r="N71" t="s">
        <v>659</v>
      </c>
      <c r="O71">
        <v>9954</v>
      </c>
      <c r="P71" s="749">
        <v>6014</v>
      </c>
      <c r="Q71" s="801">
        <v>0.31366988088485537</v>
      </c>
      <c r="S71" s="801"/>
      <c r="T71">
        <v>21780</v>
      </c>
      <c r="U71" s="801">
        <v>0.68633011911514463</v>
      </c>
      <c r="V71" s="749"/>
    </row>
    <row r="72" spans="1:22" hidden="1" x14ac:dyDescent="0.2">
      <c r="A72">
        <v>70</v>
      </c>
      <c r="B72" t="s">
        <v>48</v>
      </c>
      <c r="C72" t="s">
        <v>133</v>
      </c>
      <c r="D72" t="s">
        <v>134</v>
      </c>
      <c r="F72" t="s">
        <v>308</v>
      </c>
      <c r="H72" t="s">
        <v>740</v>
      </c>
      <c r="I72" t="s">
        <v>33</v>
      </c>
      <c r="J72" s="806">
        <v>3.5081018518518518E-2</v>
      </c>
      <c r="K72" s="805">
        <v>2</v>
      </c>
      <c r="L72" s="766" t="s">
        <v>53</v>
      </c>
      <c r="M72" s="822">
        <v>31021</v>
      </c>
      <c r="N72" t="s">
        <v>723</v>
      </c>
      <c r="O72">
        <v>5053</v>
      </c>
      <c r="P72" s="749"/>
      <c r="Q72" s="801">
        <v>0.1628896553947326</v>
      </c>
      <c r="S72" s="801"/>
      <c r="T72">
        <v>25968</v>
      </c>
      <c r="U72" s="801">
        <v>0.83711034460526745</v>
      </c>
      <c r="V72" s="749">
        <v>12930</v>
      </c>
    </row>
    <row r="73" spans="1:22" hidden="1" x14ac:dyDescent="0.2">
      <c r="A73">
        <v>71</v>
      </c>
      <c r="B73" t="s">
        <v>37</v>
      </c>
      <c r="C73" t="s">
        <v>37</v>
      </c>
      <c r="D73" t="s">
        <v>620</v>
      </c>
      <c r="E73" t="s">
        <v>29</v>
      </c>
      <c r="F73" t="s">
        <v>318</v>
      </c>
      <c r="G73" t="s">
        <v>153</v>
      </c>
      <c r="H73" t="s">
        <v>154</v>
      </c>
      <c r="I73" t="s">
        <v>33</v>
      </c>
      <c r="J73" s="806">
        <v>4.0439814814814817E-2</v>
      </c>
      <c r="K73" s="805">
        <v>3</v>
      </c>
      <c r="L73" s="766" t="s">
        <v>892</v>
      </c>
      <c r="M73" s="822">
        <v>30646</v>
      </c>
      <c r="N73" t="s">
        <v>659</v>
      </c>
      <c r="O73">
        <v>29867</v>
      </c>
      <c r="P73" s="749">
        <v>17291</v>
      </c>
      <c r="Q73" s="801">
        <v>0.9745806956862233</v>
      </c>
      <c r="S73" s="801"/>
      <c r="T73">
        <v>779</v>
      </c>
      <c r="U73" s="801">
        <v>2.5419304313776675E-2</v>
      </c>
      <c r="V73" s="749"/>
    </row>
    <row r="74" spans="1:22" hidden="1" x14ac:dyDescent="0.2">
      <c r="A74">
        <v>72</v>
      </c>
      <c r="B74" t="s">
        <v>911</v>
      </c>
      <c r="C74" t="s">
        <v>27</v>
      </c>
      <c r="D74" t="s">
        <v>501</v>
      </c>
      <c r="E74" t="s">
        <v>29</v>
      </c>
      <c r="F74" t="s">
        <v>143</v>
      </c>
      <c r="G74" t="s">
        <v>36</v>
      </c>
      <c r="H74" t="s">
        <v>502</v>
      </c>
      <c r="I74" t="s">
        <v>33</v>
      </c>
      <c r="J74" s="806">
        <v>7.9629629629629634E-3</v>
      </c>
      <c r="K74" s="805">
        <v>4</v>
      </c>
      <c r="L74" s="766" t="s">
        <v>715</v>
      </c>
      <c r="M74" s="822">
        <v>29217</v>
      </c>
      <c r="N74" t="s">
        <v>42</v>
      </c>
      <c r="O74">
        <v>29217</v>
      </c>
      <c r="P74" s="749">
        <v>19051</v>
      </c>
      <c r="Q74" s="801">
        <v>1</v>
      </c>
      <c r="S74" s="801">
        <v>0</v>
      </c>
      <c r="U74" s="801">
        <v>0</v>
      </c>
      <c r="V74" s="749"/>
    </row>
    <row r="75" spans="1:22" hidden="1" x14ac:dyDescent="0.2">
      <c r="A75">
        <v>73</v>
      </c>
      <c r="B75" t="s">
        <v>37</v>
      </c>
      <c r="C75" t="s">
        <v>37</v>
      </c>
      <c r="D75" t="s">
        <v>631</v>
      </c>
      <c r="E75" t="s">
        <v>29</v>
      </c>
      <c r="F75" t="s">
        <v>308</v>
      </c>
      <c r="H75" t="s">
        <v>577</v>
      </c>
      <c r="I75" t="s">
        <v>33</v>
      </c>
      <c r="J75" s="806">
        <v>3.2106481481481479E-2</v>
      </c>
      <c r="K75" s="805">
        <v>2</v>
      </c>
      <c r="L75" s="766" t="s">
        <v>892</v>
      </c>
      <c r="M75" s="822">
        <v>27029</v>
      </c>
      <c r="N75" t="s">
        <v>659</v>
      </c>
      <c r="O75">
        <v>16050</v>
      </c>
      <c r="P75" s="749">
        <v>10890</v>
      </c>
      <c r="Q75" s="801">
        <v>0.59380665211439565</v>
      </c>
      <c r="S75" s="801"/>
      <c r="T75">
        <v>10979</v>
      </c>
      <c r="U75" s="801">
        <v>0.40619334788560435</v>
      </c>
      <c r="V75" s="749"/>
    </row>
    <row r="76" spans="1:22" hidden="1" x14ac:dyDescent="0.2">
      <c r="A76">
        <v>74</v>
      </c>
      <c r="B76" t="s">
        <v>911</v>
      </c>
      <c r="C76" t="s">
        <v>27</v>
      </c>
      <c r="D76" t="s">
        <v>109</v>
      </c>
      <c r="E76" t="s">
        <v>29</v>
      </c>
      <c r="F76" t="s">
        <v>309</v>
      </c>
      <c r="H76" t="s">
        <v>111</v>
      </c>
      <c r="I76" t="s">
        <v>33</v>
      </c>
      <c r="J76" s="806">
        <v>2.4583333333333332E-2</v>
      </c>
      <c r="K76" s="805">
        <v>4</v>
      </c>
      <c r="L76" s="766" t="s">
        <v>715</v>
      </c>
      <c r="M76" s="822">
        <v>24816</v>
      </c>
      <c r="N76" t="s">
        <v>42</v>
      </c>
      <c r="O76">
        <v>19767</v>
      </c>
      <c r="P76" s="749">
        <v>12868</v>
      </c>
      <c r="Q76" s="801">
        <v>0.79654255319148937</v>
      </c>
      <c r="R76">
        <v>1240</v>
      </c>
      <c r="S76" s="801">
        <v>4.9967762733720181E-2</v>
      </c>
      <c r="T76">
        <v>3809</v>
      </c>
      <c r="U76" s="801">
        <v>0.15348968407479047</v>
      </c>
      <c r="V76" s="749"/>
    </row>
    <row r="77" spans="1:22" hidden="1" x14ac:dyDescent="0.2">
      <c r="A77">
        <v>75</v>
      </c>
      <c r="B77" t="s">
        <v>911</v>
      </c>
      <c r="C77" t="s">
        <v>178</v>
      </c>
      <c r="D77" t="s">
        <v>179</v>
      </c>
      <c r="E77" t="s">
        <v>29</v>
      </c>
      <c r="F77" t="s">
        <v>180</v>
      </c>
      <c r="G77" t="s">
        <v>181</v>
      </c>
      <c r="H77" t="s">
        <v>500</v>
      </c>
      <c r="I77" t="s">
        <v>33</v>
      </c>
      <c r="J77" s="806">
        <v>2.6377314814814815E-2</v>
      </c>
      <c r="K77" s="805">
        <v>5</v>
      </c>
      <c r="L77" s="766" t="s">
        <v>715</v>
      </c>
      <c r="M77" s="822">
        <v>24345</v>
      </c>
      <c r="N77" t="s">
        <v>42</v>
      </c>
      <c r="O77">
        <v>13802</v>
      </c>
      <c r="P77" s="749">
        <v>8623</v>
      </c>
      <c r="Q77" s="801">
        <v>0.56693366194290407</v>
      </c>
      <c r="R77">
        <v>795</v>
      </c>
      <c r="S77" s="801">
        <v>3.2655576093653729E-2</v>
      </c>
      <c r="T77">
        <v>9748</v>
      </c>
      <c r="U77" s="801">
        <v>0.40041076196344216</v>
      </c>
      <c r="V77" s="749"/>
    </row>
    <row r="78" spans="1:22" hidden="1" x14ac:dyDescent="0.2">
      <c r="A78">
        <v>76</v>
      </c>
      <c r="B78" t="s">
        <v>863</v>
      </c>
      <c r="C78" t="s">
        <v>775</v>
      </c>
      <c r="D78" t="s">
        <v>776</v>
      </c>
      <c r="E78" t="s">
        <v>29</v>
      </c>
      <c r="F78" t="s">
        <v>89</v>
      </c>
      <c r="G78" t="s">
        <v>90</v>
      </c>
      <c r="H78" t="s">
        <v>777</v>
      </c>
      <c r="I78" t="s">
        <v>33</v>
      </c>
      <c r="J78" s="806">
        <v>2.0127314814814813E-2</v>
      </c>
      <c r="K78" s="805">
        <v>5</v>
      </c>
      <c r="L78" s="766" t="s">
        <v>715</v>
      </c>
      <c r="M78" s="822">
        <v>22632</v>
      </c>
      <c r="N78" t="s">
        <v>751</v>
      </c>
      <c r="O78">
        <v>22066</v>
      </c>
      <c r="P78" s="749"/>
      <c r="Q78" s="801">
        <v>0.97499116295510779</v>
      </c>
      <c r="S78" s="801"/>
      <c r="T78">
        <v>566</v>
      </c>
      <c r="U78" s="801"/>
      <c r="V78" s="749">
        <v>303</v>
      </c>
    </row>
    <row r="79" spans="1:22" hidden="1" x14ac:dyDescent="0.2">
      <c r="A79">
        <v>77</v>
      </c>
      <c r="B79" t="s">
        <v>37</v>
      </c>
      <c r="C79" t="s">
        <v>37</v>
      </c>
      <c r="D79" t="s">
        <v>626</v>
      </c>
      <c r="E79" t="s">
        <v>29</v>
      </c>
      <c r="F79" t="s">
        <v>318</v>
      </c>
      <c r="H79" t="s">
        <v>156</v>
      </c>
      <c r="I79" t="s">
        <v>33</v>
      </c>
      <c r="J79" s="806">
        <v>2.9780092592592594E-2</v>
      </c>
      <c r="K79" s="805">
        <v>3</v>
      </c>
      <c r="L79" s="766" t="s">
        <v>892</v>
      </c>
      <c r="M79" s="822">
        <v>22590</v>
      </c>
      <c r="N79" t="s">
        <v>659</v>
      </c>
      <c r="O79">
        <v>21801</v>
      </c>
      <c r="P79" s="749">
        <v>14338</v>
      </c>
      <c r="Q79" s="801">
        <v>0.96507304116865866</v>
      </c>
      <c r="S79" s="801"/>
      <c r="T79">
        <v>789</v>
      </c>
      <c r="U79" s="801">
        <v>3.4926958831341302E-2</v>
      </c>
      <c r="V79" s="749"/>
    </row>
    <row r="80" spans="1:22" hidden="1" x14ac:dyDescent="0.2">
      <c r="A80">
        <v>78</v>
      </c>
      <c r="B80" t="s">
        <v>48</v>
      </c>
      <c r="C80" t="s">
        <v>48</v>
      </c>
      <c r="D80" t="s">
        <v>593</v>
      </c>
      <c r="F80" t="s">
        <v>143</v>
      </c>
      <c r="H80" t="s">
        <v>741</v>
      </c>
      <c r="I80" t="s">
        <v>33</v>
      </c>
      <c r="J80" s="806">
        <v>2.5150462962962961E-2</v>
      </c>
      <c r="K80" s="805">
        <v>3</v>
      </c>
      <c r="L80" s="766" t="s">
        <v>53</v>
      </c>
      <c r="M80" s="822">
        <v>21218</v>
      </c>
      <c r="N80" t="s">
        <v>723</v>
      </c>
      <c r="O80">
        <v>20788</v>
      </c>
      <c r="P80" s="749"/>
      <c r="Q80" s="801">
        <v>0.97973418795362432</v>
      </c>
      <c r="S80" s="801"/>
      <c r="T80">
        <v>430</v>
      </c>
      <c r="U80" s="801">
        <v>2.026581204637572E-2</v>
      </c>
      <c r="V80" s="749">
        <v>156</v>
      </c>
    </row>
    <row r="81" spans="1:22" hidden="1" x14ac:dyDescent="0.2">
      <c r="A81">
        <v>79</v>
      </c>
      <c r="B81" t="s">
        <v>48</v>
      </c>
      <c r="C81" t="s">
        <v>83</v>
      </c>
      <c r="D81" t="s">
        <v>534</v>
      </c>
      <c r="F81" t="s">
        <v>309</v>
      </c>
      <c r="G81" t="s">
        <v>176</v>
      </c>
      <c r="H81" t="s">
        <v>736</v>
      </c>
      <c r="I81" t="s">
        <v>33</v>
      </c>
      <c r="J81" s="806">
        <v>4.0358796296296295E-2</v>
      </c>
      <c r="K81" s="805">
        <v>2</v>
      </c>
      <c r="L81" s="766" t="s">
        <v>53</v>
      </c>
      <c r="M81" s="822">
        <v>20970</v>
      </c>
      <c r="N81" t="s">
        <v>723</v>
      </c>
      <c r="O81">
        <v>7089</v>
      </c>
      <c r="P81" s="749"/>
      <c r="Q81" s="801">
        <v>0.33805436337625178</v>
      </c>
      <c r="S81" s="801"/>
      <c r="T81">
        <v>13881</v>
      </c>
      <c r="U81" s="801">
        <v>0.66194563662374817</v>
      </c>
      <c r="V81" s="749">
        <v>8173</v>
      </c>
    </row>
    <row r="82" spans="1:22" hidden="1" x14ac:dyDescent="0.2">
      <c r="A82">
        <v>80</v>
      </c>
      <c r="B82" t="s">
        <v>863</v>
      </c>
      <c r="C82" t="s">
        <v>770</v>
      </c>
      <c r="D82" t="s">
        <v>872</v>
      </c>
      <c r="E82" t="s">
        <v>29</v>
      </c>
      <c r="F82" t="s">
        <v>300</v>
      </c>
      <c r="H82" t="s">
        <v>873</v>
      </c>
      <c r="I82" t="s">
        <v>33</v>
      </c>
      <c r="J82" s="806"/>
      <c r="K82" s="805"/>
      <c r="L82" s="766" t="s">
        <v>896</v>
      </c>
      <c r="M82" s="822">
        <v>20809</v>
      </c>
      <c r="N82" t="s">
        <v>751</v>
      </c>
      <c r="O82">
        <v>20809</v>
      </c>
      <c r="P82" s="749"/>
      <c r="Q82" s="801">
        <v>1</v>
      </c>
      <c r="S82" s="801"/>
      <c r="U82" s="801"/>
      <c r="V82" s="749"/>
    </row>
    <row r="83" spans="1:22" hidden="1" x14ac:dyDescent="0.2">
      <c r="A83">
        <v>81</v>
      </c>
      <c r="B83" t="s">
        <v>37</v>
      </c>
      <c r="C83" t="s">
        <v>37</v>
      </c>
      <c r="D83" t="s">
        <v>908</v>
      </c>
      <c r="E83" t="s">
        <v>29</v>
      </c>
      <c r="F83" t="s">
        <v>309</v>
      </c>
      <c r="G83" t="s">
        <v>373</v>
      </c>
      <c r="H83" t="s">
        <v>880</v>
      </c>
      <c r="I83" t="s">
        <v>33</v>
      </c>
      <c r="J83" s="806">
        <v>4.1400462962962965E-2</v>
      </c>
      <c r="K83" s="805">
        <v>1</v>
      </c>
      <c r="L83" s="766" t="s">
        <v>892</v>
      </c>
      <c r="M83" s="822">
        <v>20640</v>
      </c>
      <c r="N83" t="s">
        <v>659</v>
      </c>
      <c r="O83">
        <v>17355</v>
      </c>
      <c r="P83" s="749">
        <v>11890</v>
      </c>
      <c r="Q83" s="801">
        <v>0.84084302325581395</v>
      </c>
      <c r="S83" s="801"/>
      <c r="T83">
        <v>3285</v>
      </c>
      <c r="U83" s="801">
        <v>0.15915697674418605</v>
      </c>
      <c r="V83" s="749"/>
    </row>
    <row r="84" spans="1:22" hidden="1" x14ac:dyDescent="0.2">
      <c r="A84">
        <v>82</v>
      </c>
      <c r="B84" t="s">
        <v>911</v>
      </c>
      <c r="C84" t="s">
        <v>27</v>
      </c>
      <c r="D84" t="s">
        <v>528</v>
      </c>
      <c r="E84" t="s">
        <v>29</v>
      </c>
      <c r="F84" t="s">
        <v>529</v>
      </c>
      <c r="G84" t="s">
        <v>36</v>
      </c>
      <c r="H84" t="s">
        <v>530</v>
      </c>
      <c r="I84" t="s">
        <v>33</v>
      </c>
      <c r="J84" s="806"/>
      <c r="K84" s="805">
        <v>0</v>
      </c>
      <c r="L84" s="766" t="s">
        <v>715</v>
      </c>
      <c r="M84" s="822">
        <v>20100</v>
      </c>
      <c r="N84" t="s">
        <v>42</v>
      </c>
      <c r="O84">
        <v>19603</v>
      </c>
      <c r="P84" s="749">
        <v>12445</v>
      </c>
      <c r="Q84" s="801">
        <v>0.97527363184079607</v>
      </c>
      <c r="S84" s="801">
        <v>0</v>
      </c>
      <c r="T84">
        <v>497</v>
      </c>
      <c r="U84" s="801">
        <v>2.4726368159203978E-2</v>
      </c>
      <c r="V84" s="749"/>
    </row>
    <row r="85" spans="1:22" hidden="1" x14ac:dyDescent="0.2">
      <c r="A85">
        <v>83</v>
      </c>
      <c r="B85" t="s">
        <v>863</v>
      </c>
      <c r="C85" t="s">
        <v>792</v>
      </c>
      <c r="D85" t="s">
        <v>793</v>
      </c>
      <c r="E85" t="s">
        <v>29</v>
      </c>
      <c r="F85" t="s">
        <v>318</v>
      </c>
      <c r="G85" t="s">
        <v>391</v>
      </c>
      <c r="H85" t="s">
        <v>794</v>
      </c>
      <c r="I85" t="s">
        <v>33</v>
      </c>
      <c r="J85" s="806">
        <v>3.4166666666666665E-2</v>
      </c>
      <c r="K85" s="805">
        <v>5</v>
      </c>
      <c r="L85" s="766" t="s">
        <v>896</v>
      </c>
      <c r="M85" s="822">
        <v>19245</v>
      </c>
      <c r="N85" t="s">
        <v>751</v>
      </c>
      <c r="O85">
        <v>14050</v>
      </c>
      <c r="P85" s="749"/>
      <c r="Q85" s="801">
        <v>0.73005975578072224</v>
      </c>
      <c r="S85" s="801"/>
      <c r="T85">
        <v>5195</v>
      </c>
      <c r="U85" s="801"/>
      <c r="V85" s="749">
        <v>3400</v>
      </c>
    </row>
    <row r="86" spans="1:22" hidden="1" x14ac:dyDescent="0.2">
      <c r="A86">
        <v>84</v>
      </c>
      <c r="B86" t="s">
        <v>48</v>
      </c>
      <c r="C86" t="s">
        <v>48</v>
      </c>
      <c r="D86" t="s">
        <v>595</v>
      </c>
      <c r="F86" t="s">
        <v>127</v>
      </c>
      <c r="H86" t="s">
        <v>742</v>
      </c>
      <c r="I86" t="s">
        <v>33</v>
      </c>
      <c r="J86" s="806">
        <v>1.7037037037037038E-2</v>
      </c>
      <c r="K86" s="805">
        <v>9</v>
      </c>
      <c r="L86" s="766" t="s">
        <v>53</v>
      </c>
      <c r="M86" s="822">
        <v>18952</v>
      </c>
      <c r="N86" t="s">
        <v>723</v>
      </c>
      <c r="O86">
        <v>17615</v>
      </c>
      <c r="P86" s="749"/>
      <c r="Q86" s="801">
        <v>0.92945335584634869</v>
      </c>
      <c r="S86" s="801"/>
      <c r="T86">
        <v>1337</v>
      </c>
      <c r="U86" s="801">
        <v>7.0546644153651333E-2</v>
      </c>
      <c r="V86" s="749">
        <v>529</v>
      </c>
    </row>
    <row r="87" spans="1:22" hidden="1" x14ac:dyDescent="0.2">
      <c r="A87">
        <v>85</v>
      </c>
      <c r="B87" t="s">
        <v>48</v>
      </c>
      <c r="C87" t="s">
        <v>49</v>
      </c>
      <c r="D87" t="s">
        <v>160</v>
      </c>
      <c r="F87" t="s">
        <v>64</v>
      </c>
      <c r="G87" t="s">
        <v>349</v>
      </c>
      <c r="H87" t="s">
        <v>729</v>
      </c>
      <c r="I87" t="s">
        <v>33</v>
      </c>
      <c r="J87" s="806">
        <v>4.8958333333333336E-3</v>
      </c>
      <c r="K87" s="805">
        <v>4</v>
      </c>
      <c r="L87" s="766" t="s">
        <v>53</v>
      </c>
      <c r="M87" s="822">
        <v>18522</v>
      </c>
      <c r="N87" t="s">
        <v>723</v>
      </c>
      <c r="O87">
        <v>18522</v>
      </c>
      <c r="P87" s="749"/>
      <c r="Q87" s="801">
        <v>1</v>
      </c>
      <c r="S87" s="801"/>
      <c r="T87">
        <v>0</v>
      </c>
      <c r="U87" s="801">
        <v>0</v>
      </c>
      <c r="V87" s="749">
        <v>0</v>
      </c>
    </row>
    <row r="88" spans="1:22" hidden="1" x14ac:dyDescent="0.2">
      <c r="A88">
        <v>86</v>
      </c>
      <c r="B88" t="s">
        <v>48</v>
      </c>
      <c r="C88" t="s">
        <v>48</v>
      </c>
      <c r="D88" t="s">
        <v>707</v>
      </c>
      <c r="F88" t="s">
        <v>746</v>
      </c>
      <c r="G88" t="s">
        <v>490</v>
      </c>
      <c r="H88" t="s">
        <v>708</v>
      </c>
      <c r="I88" t="s">
        <v>33</v>
      </c>
      <c r="J88" s="806">
        <v>3.771990740740741E-2</v>
      </c>
      <c r="K88" s="805">
        <v>4</v>
      </c>
      <c r="L88" s="766" t="s">
        <v>53</v>
      </c>
      <c r="M88" s="822">
        <v>18125</v>
      </c>
      <c r="N88" t="s">
        <v>723</v>
      </c>
      <c r="O88">
        <v>8323</v>
      </c>
      <c r="P88" s="749"/>
      <c r="Q88" s="801">
        <v>0.4592</v>
      </c>
      <c r="S88" s="801"/>
      <c r="T88">
        <v>9802</v>
      </c>
      <c r="U88" s="801">
        <v>0.54079999999999995</v>
      </c>
      <c r="V88" s="749">
        <v>4339</v>
      </c>
    </row>
    <row r="89" spans="1:22" hidden="1" x14ac:dyDescent="0.2">
      <c r="A89">
        <v>87</v>
      </c>
      <c r="B89" t="s">
        <v>37</v>
      </c>
      <c r="C89" t="s">
        <v>37</v>
      </c>
      <c r="D89" t="s">
        <v>617</v>
      </c>
      <c r="E89" t="s">
        <v>29</v>
      </c>
      <c r="F89" t="s">
        <v>300</v>
      </c>
      <c r="H89" t="s">
        <v>125</v>
      </c>
      <c r="I89" t="s">
        <v>33</v>
      </c>
      <c r="J89" s="806"/>
      <c r="K89" s="805">
        <v>0</v>
      </c>
      <c r="L89" s="766" t="s">
        <v>892</v>
      </c>
      <c r="M89" s="822">
        <v>17946</v>
      </c>
      <c r="N89" t="s">
        <v>659</v>
      </c>
      <c r="O89">
        <v>17499</v>
      </c>
      <c r="P89" s="749">
        <v>6711</v>
      </c>
      <c r="Q89" s="801">
        <v>0.9750919424941491</v>
      </c>
      <c r="S89" s="801"/>
      <c r="T89">
        <v>447</v>
      </c>
      <c r="U89" s="801">
        <v>2.4908057505850886E-2</v>
      </c>
      <c r="V89" s="749"/>
    </row>
    <row r="90" spans="1:22" x14ac:dyDescent="0.2">
      <c r="A90">
        <v>88</v>
      </c>
      <c r="B90" t="s">
        <v>863</v>
      </c>
      <c r="C90" t="s">
        <v>897</v>
      </c>
      <c r="D90" t="s">
        <v>749</v>
      </c>
      <c r="E90" t="s">
        <v>29</v>
      </c>
      <c r="F90" t="s">
        <v>30</v>
      </c>
      <c r="G90" t="s">
        <v>98</v>
      </c>
      <c r="H90" t="s">
        <v>750</v>
      </c>
      <c r="I90" t="s">
        <v>33</v>
      </c>
      <c r="J90" s="806">
        <v>2.7581018518518519E-2</v>
      </c>
      <c r="K90" s="805">
        <v>8</v>
      </c>
      <c r="L90" s="766" t="s">
        <v>896</v>
      </c>
      <c r="M90" s="822">
        <v>17890</v>
      </c>
      <c r="N90" t="s">
        <v>751</v>
      </c>
      <c r="O90">
        <v>8862</v>
      </c>
      <c r="P90" s="749"/>
      <c r="Q90" s="801">
        <v>0.49536053661263274</v>
      </c>
      <c r="S90" s="801"/>
      <c r="T90">
        <v>9028</v>
      </c>
      <c r="U90" s="801"/>
      <c r="V90" s="749">
        <v>7700</v>
      </c>
    </row>
    <row r="91" spans="1:22" hidden="1" x14ac:dyDescent="0.2">
      <c r="A91">
        <v>89</v>
      </c>
      <c r="B91" t="s">
        <v>911</v>
      </c>
      <c r="C91" t="s">
        <v>27</v>
      </c>
      <c r="D91" t="s">
        <v>651</v>
      </c>
      <c r="E91" t="s">
        <v>29</v>
      </c>
      <c r="F91" t="s">
        <v>130</v>
      </c>
      <c r="G91" t="s">
        <v>652</v>
      </c>
      <c r="H91" t="s">
        <v>653</v>
      </c>
      <c r="I91" t="s">
        <v>33</v>
      </c>
      <c r="J91" s="806"/>
      <c r="K91" s="805">
        <v>0</v>
      </c>
      <c r="L91" s="766" t="s">
        <v>715</v>
      </c>
      <c r="M91" s="822">
        <v>17851</v>
      </c>
      <c r="N91" t="s">
        <v>42</v>
      </c>
      <c r="O91">
        <v>16604</v>
      </c>
      <c r="P91" s="749">
        <v>4451</v>
      </c>
      <c r="Q91" s="801">
        <v>0.93014396952551681</v>
      </c>
      <c r="S91" s="801">
        <v>0</v>
      </c>
      <c r="T91">
        <v>1247</v>
      </c>
      <c r="U91" s="801">
        <v>6.9856030474483216E-2</v>
      </c>
      <c r="V91" s="749"/>
    </row>
    <row r="92" spans="1:22" hidden="1" x14ac:dyDescent="0.2">
      <c r="A92">
        <v>90</v>
      </c>
      <c r="B92" t="s">
        <v>55</v>
      </c>
      <c r="C92" t="s">
        <v>56</v>
      </c>
      <c r="D92" t="s">
        <v>684</v>
      </c>
      <c r="E92" t="s">
        <v>29</v>
      </c>
      <c r="F92" t="s">
        <v>64</v>
      </c>
      <c r="G92" t="s">
        <v>85</v>
      </c>
      <c r="H92" t="s">
        <v>701</v>
      </c>
      <c r="I92" t="s">
        <v>33</v>
      </c>
      <c r="J92" s="806">
        <v>2.9265046296296296E-2</v>
      </c>
      <c r="K92" s="805">
        <v>2</v>
      </c>
      <c r="L92" s="766" t="s">
        <v>891</v>
      </c>
      <c r="M92" s="822">
        <v>17178</v>
      </c>
      <c r="N92" t="s">
        <v>59</v>
      </c>
      <c r="O92">
        <v>13677</v>
      </c>
      <c r="P92" s="749">
        <v>5470</v>
      </c>
      <c r="Q92" s="801">
        <v>0.796192804750262</v>
      </c>
      <c r="R92">
        <v>1132</v>
      </c>
      <c r="S92" s="801">
        <v>6.589824193736174E-2</v>
      </c>
      <c r="T92">
        <v>2369</v>
      </c>
      <c r="U92" s="801">
        <v>0.13790895331237629</v>
      </c>
      <c r="V92" s="749">
        <v>1297</v>
      </c>
    </row>
    <row r="93" spans="1:22" hidden="1" x14ac:dyDescent="0.2">
      <c r="A93">
        <v>91</v>
      </c>
      <c r="B93" t="s">
        <v>911</v>
      </c>
      <c r="C93" t="s">
        <v>27</v>
      </c>
      <c r="D93" t="s">
        <v>572</v>
      </c>
      <c r="E93" t="s">
        <v>29</v>
      </c>
      <c r="F93" t="s">
        <v>143</v>
      </c>
      <c r="G93" t="s">
        <v>36</v>
      </c>
      <c r="H93" t="s">
        <v>573</v>
      </c>
      <c r="I93" t="s">
        <v>33</v>
      </c>
      <c r="J93" s="806">
        <v>2.8888888888888891E-2</v>
      </c>
      <c r="K93" s="805">
        <v>1</v>
      </c>
      <c r="L93" s="766" t="s">
        <v>715</v>
      </c>
      <c r="M93" s="822">
        <v>16348</v>
      </c>
      <c r="N93" t="s">
        <v>42</v>
      </c>
      <c r="O93">
        <v>590</v>
      </c>
      <c r="P93" s="749">
        <v>386</v>
      </c>
      <c r="Q93" s="801">
        <v>3.6090041595302179E-2</v>
      </c>
      <c r="R93">
        <v>30</v>
      </c>
      <c r="S93" s="801">
        <v>1.8350868607780767E-3</v>
      </c>
      <c r="T93">
        <v>15728</v>
      </c>
      <c r="U93" s="801">
        <v>0.9620748715439198</v>
      </c>
      <c r="V93" s="749"/>
    </row>
    <row r="94" spans="1:22" hidden="1" x14ac:dyDescent="0.2">
      <c r="A94">
        <v>92</v>
      </c>
      <c r="B94" t="s">
        <v>37</v>
      </c>
      <c r="C94" t="s">
        <v>37</v>
      </c>
      <c r="D94" t="s">
        <v>628</v>
      </c>
      <c r="E94" t="s">
        <v>29</v>
      </c>
      <c r="F94" t="s">
        <v>308</v>
      </c>
      <c r="G94" t="s">
        <v>105</v>
      </c>
      <c r="H94" t="s">
        <v>188</v>
      </c>
      <c r="I94" t="s">
        <v>33</v>
      </c>
      <c r="J94" s="806">
        <v>3.8935185185185191E-2</v>
      </c>
      <c r="K94" s="805">
        <v>3</v>
      </c>
      <c r="L94" s="766" t="s">
        <v>892</v>
      </c>
      <c r="M94" s="822">
        <v>16206</v>
      </c>
      <c r="N94" t="s">
        <v>659</v>
      </c>
      <c r="O94">
        <v>15600</v>
      </c>
      <c r="P94" s="749">
        <v>10597</v>
      </c>
      <c r="Q94" s="801">
        <v>0.96260644205849688</v>
      </c>
      <c r="S94" s="801"/>
      <c r="T94">
        <v>606</v>
      </c>
      <c r="U94" s="801">
        <v>3.7393557941503147E-2</v>
      </c>
      <c r="V94" s="749"/>
    </row>
    <row r="95" spans="1:22" x14ac:dyDescent="0.2">
      <c r="A95">
        <v>93</v>
      </c>
      <c r="B95" t="s">
        <v>863</v>
      </c>
      <c r="C95" t="s">
        <v>897</v>
      </c>
      <c r="D95" t="s">
        <v>752</v>
      </c>
      <c r="E95" t="s">
        <v>29</v>
      </c>
      <c r="F95" t="s">
        <v>30</v>
      </c>
      <c r="G95" t="s">
        <v>98</v>
      </c>
      <c r="H95" t="s">
        <v>753</v>
      </c>
      <c r="I95" t="s">
        <v>33</v>
      </c>
      <c r="J95" s="806">
        <v>2.642361111111111E-2</v>
      </c>
      <c r="K95" s="805">
        <v>9</v>
      </c>
      <c r="L95" s="766" t="s">
        <v>896</v>
      </c>
      <c r="M95" s="822">
        <v>16048</v>
      </c>
      <c r="N95" t="s">
        <v>751</v>
      </c>
      <c r="O95">
        <v>16048</v>
      </c>
      <c r="P95" s="749"/>
      <c r="Q95" s="801">
        <v>1</v>
      </c>
      <c r="S95" s="801"/>
      <c r="U95" s="801"/>
      <c r="V95" s="749"/>
    </row>
    <row r="96" spans="1:22" hidden="1" x14ac:dyDescent="0.2">
      <c r="A96">
        <v>94</v>
      </c>
      <c r="B96" t="s">
        <v>37</v>
      </c>
      <c r="C96" t="s">
        <v>37</v>
      </c>
      <c r="D96" t="s">
        <v>619</v>
      </c>
      <c r="E96" t="s">
        <v>29</v>
      </c>
      <c r="F96" t="s">
        <v>146</v>
      </c>
      <c r="G96" t="s">
        <v>167</v>
      </c>
      <c r="H96" t="s">
        <v>545</v>
      </c>
      <c r="I96" t="s">
        <v>33</v>
      </c>
      <c r="J96" s="806"/>
      <c r="K96" s="805">
        <v>0</v>
      </c>
      <c r="L96" s="766" t="s">
        <v>892</v>
      </c>
      <c r="M96" s="822">
        <v>14852</v>
      </c>
      <c r="N96" t="s">
        <v>659</v>
      </c>
      <c r="O96">
        <v>9957</v>
      </c>
      <c r="P96" s="749">
        <v>5384</v>
      </c>
      <c r="Q96" s="801">
        <v>0.67041475895502289</v>
      </c>
      <c r="S96" s="801"/>
      <c r="T96">
        <v>4895</v>
      </c>
      <c r="U96" s="801">
        <v>0.32958524104497711</v>
      </c>
      <c r="V96" s="749"/>
    </row>
    <row r="97" spans="1:22" hidden="1" x14ac:dyDescent="0.2">
      <c r="A97">
        <v>95</v>
      </c>
      <c r="B97" t="s">
        <v>55</v>
      </c>
      <c r="C97" t="s">
        <v>56</v>
      </c>
      <c r="D97" t="s">
        <v>692</v>
      </c>
      <c r="E97" t="s">
        <v>29</v>
      </c>
      <c r="F97" t="s">
        <v>309</v>
      </c>
      <c r="G97" t="s">
        <v>176</v>
      </c>
      <c r="H97" t="s">
        <v>699</v>
      </c>
      <c r="I97" t="s">
        <v>33</v>
      </c>
      <c r="J97" s="806">
        <v>3.1614583333333335E-2</v>
      </c>
      <c r="K97" s="805">
        <v>2</v>
      </c>
      <c r="L97" s="766" t="s">
        <v>891</v>
      </c>
      <c r="M97" s="822">
        <v>12084</v>
      </c>
      <c r="N97" t="s">
        <v>59</v>
      </c>
      <c r="O97">
        <v>3542</v>
      </c>
      <c r="P97" s="749">
        <v>1416</v>
      </c>
      <c r="Q97" s="801">
        <v>0.2931148626282688</v>
      </c>
      <c r="R97">
        <v>2682</v>
      </c>
      <c r="S97" s="801">
        <v>0.22194637537239326</v>
      </c>
      <c r="T97">
        <v>5860</v>
      </c>
      <c r="U97" s="801">
        <v>0.48493876199933794</v>
      </c>
      <c r="V97" s="749">
        <v>4207</v>
      </c>
    </row>
    <row r="98" spans="1:22" hidden="1" x14ac:dyDescent="0.2">
      <c r="A98">
        <v>96</v>
      </c>
      <c r="B98" t="s">
        <v>48</v>
      </c>
      <c r="C98" t="s">
        <v>83</v>
      </c>
      <c r="D98" t="s">
        <v>704</v>
      </c>
      <c r="H98" t="s">
        <v>735</v>
      </c>
      <c r="I98" t="s">
        <v>33</v>
      </c>
      <c r="J98" s="806">
        <v>1.7800925925925925E-2</v>
      </c>
      <c r="K98" s="805">
        <v>15</v>
      </c>
      <c r="L98" s="766" t="s">
        <v>53</v>
      </c>
      <c r="M98" s="822">
        <v>10747</v>
      </c>
      <c r="N98" t="s">
        <v>723</v>
      </c>
      <c r="O98">
        <v>7479</v>
      </c>
      <c r="P98" s="749"/>
      <c r="Q98" s="801">
        <v>0.69591513910858849</v>
      </c>
      <c r="S98" s="801"/>
      <c r="T98">
        <v>3268</v>
      </c>
      <c r="U98" s="801">
        <v>0.30408486089141157</v>
      </c>
      <c r="V98" s="749">
        <v>2602</v>
      </c>
    </row>
    <row r="99" spans="1:22" hidden="1" x14ac:dyDescent="0.2">
      <c r="A99">
        <v>97</v>
      </c>
      <c r="B99" t="s">
        <v>48</v>
      </c>
      <c r="C99" t="s">
        <v>48</v>
      </c>
      <c r="D99" t="s">
        <v>906</v>
      </c>
      <c r="F99" t="s">
        <v>64</v>
      </c>
      <c r="G99" t="s">
        <v>85</v>
      </c>
      <c r="H99" t="s">
        <v>907</v>
      </c>
      <c r="I99" t="s">
        <v>33</v>
      </c>
      <c r="J99" s="806">
        <v>1.9699074074074074E-2</v>
      </c>
      <c r="K99" s="805">
        <v>4</v>
      </c>
      <c r="L99" s="766" t="s">
        <v>53</v>
      </c>
      <c r="M99" s="822">
        <v>10626</v>
      </c>
      <c r="N99" t="s">
        <v>723</v>
      </c>
      <c r="O99">
        <v>9468</v>
      </c>
      <c r="P99" s="749"/>
      <c r="Q99" s="801">
        <v>0.89102202145680409</v>
      </c>
      <c r="S99" s="801"/>
      <c r="T99">
        <v>1158</v>
      </c>
      <c r="U99" s="801">
        <v>0.10897797854319594</v>
      </c>
      <c r="V99" s="749">
        <v>608</v>
      </c>
    </row>
    <row r="100" spans="1:22" hidden="1" x14ac:dyDescent="0.2">
      <c r="A100">
        <v>98</v>
      </c>
      <c r="B100" t="s">
        <v>66</v>
      </c>
      <c r="C100" t="s">
        <v>67</v>
      </c>
      <c r="D100" t="s">
        <v>210</v>
      </c>
      <c r="E100" t="s">
        <v>29</v>
      </c>
      <c r="F100" t="s">
        <v>146</v>
      </c>
      <c r="H100" t="s">
        <v>211</v>
      </c>
      <c r="I100" t="s">
        <v>33</v>
      </c>
      <c r="J100" s="806">
        <v>1.5196759259259259E-2</v>
      </c>
      <c r="K100" s="805">
        <v>4</v>
      </c>
      <c r="L100" s="766" t="s">
        <v>890</v>
      </c>
      <c r="M100" s="822">
        <v>10585</v>
      </c>
      <c r="N100" t="s">
        <v>70</v>
      </c>
      <c r="O100">
        <v>8185</v>
      </c>
      <c r="P100" s="749">
        <v>4495</v>
      </c>
      <c r="Q100" s="801">
        <v>0.77326405290505429</v>
      </c>
      <c r="R100">
        <v>0</v>
      </c>
      <c r="S100" s="801">
        <v>0</v>
      </c>
      <c r="T100">
        <v>2400</v>
      </c>
      <c r="U100" s="801">
        <v>0.22673594709494568</v>
      </c>
      <c r="V100" s="749">
        <v>1400</v>
      </c>
    </row>
    <row r="101" spans="1:22" hidden="1" x14ac:dyDescent="0.2">
      <c r="A101">
        <v>99</v>
      </c>
      <c r="B101" t="s">
        <v>863</v>
      </c>
      <c r="C101" t="s">
        <v>881</v>
      </c>
      <c r="D101" t="s">
        <v>882</v>
      </c>
      <c r="E101" t="s">
        <v>29</v>
      </c>
      <c r="F101" t="s">
        <v>309</v>
      </c>
      <c r="G101" t="s">
        <v>176</v>
      </c>
      <c r="H101" t="s">
        <v>785</v>
      </c>
      <c r="I101" t="s">
        <v>33</v>
      </c>
      <c r="J101" s="806"/>
      <c r="K101" s="805"/>
      <c r="L101" s="766" t="s">
        <v>896</v>
      </c>
      <c r="M101" s="822">
        <v>9594</v>
      </c>
      <c r="N101" t="s">
        <v>751</v>
      </c>
      <c r="O101">
        <v>9594</v>
      </c>
      <c r="P101" s="749"/>
      <c r="Q101" s="801">
        <v>1</v>
      </c>
      <c r="S101" s="801"/>
      <c r="U101" s="801"/>
      <c r="V101" s="749"/>
    </row>
    <row r="102" spans="1:22" hidden="1" x14ac:dyDescent="0.2">
      <c r="A102">
        <v>100</v>
      </c>
      <c r="B102" t="s">
        <v>37</v>
      </c>
      <c r="C102" t="s">
        <v>37</v>
      </c>
      <c r="D102" t="s">
        <v>618</v>
      </c>
      <c r="E102" t="s">
        <v>29</v>
      </c>
      <c r="F102" t="s">
        <v>308</v>
      </c>
      <c r="G102" t="s">
        <v>113</v>
      </c>
      <c r="H102" t="s">
        <v>114</v>
      </c>
      <c r="I102" t="s">
        <v>33</v>
      </c>
      <c r="J102" s="806"/>
      <c r="K102" s="805">
        <v>0</v>
      </c>
      <c r="L102" s="766" t="s">
        <v>892</v>
      </c>
      <c r="M102" s="822">
        <v>9383</v>
      </c>
      <c r="N102" t="s">
        <v>659</v>
      </c>
      <c r="O102">
        <v>8299</v>
      </c>
      <c r="P102" s="749">
        <v>3739</v>
      </c>
      <c r="Q102" s="801">
        <v>0.88447191729723973</v>
      </c>
      <c r="S102" s="801"/>
      <c r="T102">
        <v>1084</v>
      </c>
      <c r="U102" s="801">
        <v>0.11552808270276031</v>
      </c>
      <c r="V102" s="749"/>
    </row>
    <row r="103" spans="1:22" hidden="1" x14ac:dyDescent="0.2">
      <c r="A103">
        <v>101</v>
      </c>
      <c r="B103" t="s">
        <v>863</v>
      </c>
      <c r="C103" t="s">
        <v>903</v>
      </c>
      <c r="D103" t="s">
        <v>904</v>
      </c>
      <c r="E103" t="s">
        <v>29</v>
      </c>
      <c r="F103" t="s">
        <v>886</v>
      </c>
      <c r="H103" t="s">
        <v>905</v>
      </c>
      <c r="I103" t="s">
        <v>33</v>
      </c>
      <c r="J103" s="806">
        <v>2.6701388888888889E-2</v>
      </c>
      <c r="K103" s="805">
        <v>1</v>
      </c>
      <c r="L103" s="766" t="s">
        <v>896</v>
      </c>
      <c r="M103" s="822">
        <v>9338</v>
      </c>
      <c r="N103" t="s">
        <v>751</v>
      </c>
      <c r="O103">
        <v>9160</v>
      </c>
      <c r="P103" s="749"/>
      <c r="Q103" s="801">
        <v>0.98093810237738277</v>
      </c>
      <c r="S103" s="801"/>
      <c r="T103">
        <v>178</v>
      </c>
      <c r="U103" s="801"/>
      <c r="V103" s="749">
        <v>130</v>
      </c>
    </row>
    <row r="104" spans="1:22" hidden="1" x14ac:dyDescent="0.2">
      <c r="A104">
        <v>102</v>
      </c>
      <c r="B104" t="s">
        <v>48</v>
      </c>
      <c r="C104" t="s">
        <v>49</v>
      </c>
      <c r="D104" t="s">
        <v>174</v>
      </c>
      <c r="F104" t="s">
        <v>309</v>
      </c>
      <c r="G104" t="s">
        <v>176</v>
      </c>
      <c r="H104" t="s">
        <v>727</v>
      </c>
      <c r="I104" t="s">
        <v>33</v>
      </c>
      <c r="J104" s="806">
        <v>4.6608796296296294E-2</v>
      </c>
      <c r="K104" s="805">
        <v>3</v>
      </c>
      <c r="L104" s="766" t="s">
        <v>53</v>
      </c>
      <c r="M104" s="822">
        <v>9242</v>
      </c>
      <c r="N104" t="s">
        <v>723</v>
      </c>
      <c r="O104">
        <v>7333</v>
      </c>
      <c r="P104" s="749"/>
      <c r="Q104" s="801">
        <v>0.79344297771045225</v>
      </c>
      <c r="S104" s="801"/>
      <c r="T104">
        <v>1909</v>
      </c>
      <c r="U104" s="801">
        <v>0.20655702228954773</v>
      </c>
      <c r="V104" s="749">
        <v>1228</v>
      </c>
    </row>
    <row r="105" spans="1:22" hidden="1" x14ac:dyDescent="0.2">
      <c r="A105">
        <v>103</v>
      </c>
      <c r="B105" t="s">
        <v>48</v>
      </c>
      <c r="C105" t="s">
        <v>83</v>
      </c>
      <c r="D105" t="s">
        <v>205</v>
      </c>
      <c r="F105" t="s">
        <v>206</v>
      </c>
      <c r="H105" t="s">
        <v>734</v>
      </c>
      <c r="I105" t="s">
        <v>33</v>
      </c>
      <c r="J105" s="806">
        <v>0.12612268518518518</v>
      </c>
      <c r="K105" s="805">
        <v>2</v>
      </c>
      <c r="L105" s="766" t="s">
        <v>53</v>
      </c>
      <c r="M105" s="822">
        <v>8948</v>
      </c>
      <c r="N105" t="s">
        <v>723</v>
      </c>
      <c r="O105">
        <v>8948</v>
      </c>
      <c r="P105" s="749"/>
      <c r="Q105" s="801">
        <v>1</v>
      </c>
      <c r="S105" s="801"/>
      <c r="T105">
        <v>0</v>
      </c>
      <c r="U105" s="801">
        <v>0</v>
      </c>
      <c r="V105" s="749">
        <v>0</v>
      </c>
    </row>
    <row r="106" spans="1:22" hidden="1" x14ac:dyDescent="0.2">
      <c r="A106">
        <v>104</v>
      </c>
      <c r="B106" t="s">
        <v>48</v>
      </c>
      <c r="C106" t="s">
        <v>133</v>
      </c>
      <c r="D106" t="s">
        <v>223</v>
      </c>
      <c r="F106" t="s">
        <v>512</v>
      </c>
      <c r="H106" t="s">
        <v>737</v>
      </c>
      <c r="I106" t="s">
        <v>33</v>
      </c>
      <c r="J106" s="806">
        <v>1.7928240740740741E-2</v>
      </c>
      <c r="K106" s="805">
        <v>5</v>
      </c>
      <c r="L106" s="766" t="s">
        <v>53</v>
      </c>
      <c r="M106" s="822">
        <v>7753</v>
      </c>
      <c r="N106" t="s">
        <v>723</v>
      </c>
      <c r="O106">
        <v>7640</v>
      </c>
      <c r="P106" s="749"/>
      <c r="Q106" s="801">
        <v>0.98542499677544182</v>
      </c>
      <c r="S106" s="801"/>
      <c r="T106">
        <v>113</v>
      </c>
      <c r="U106" s="801">
        <v>1.4575003224558236E-2</v>
      </c>
      <c r="V106" s="749">
        <v>50</v>
      </c>
    </row>
    <row r="107" spans="1:22" hidden="1" x14ac:dyDescent="0.2">
      <c r="A107">
        <v>105</v>
      </c>
      <c r="B107" t="s">
        <v>863</v>
      </c>
      <c r="C107" t="s">
        <v>897</v>
      </c>
      <c r="D107" t="s">
        <v>754</v>
      </c>
      <c r="E107" t="s">
        <v>29</v>
      </c>
      <c r="F107" t="s">
        <v>300</v>
      </c>
      <c r="H107" t="s">
        <v>755</v>
      </c>
      <c r="I107" t="s">
        <v>33</v>
      </c>
      <c r="J107" s="806">
        <v>2.9675925925925925E-2</v>
      </c>
      <c r="K107" s="805">
        <v>1</v>
      </c>
      <c r="L107" s="766" t="s">
        <v>896</v>
      </c>
      <c r="M107" s="822">
        <v>7531</v>
      </c>
      <c r="N107" t="s">
        <v>751</v>
      </c>
      <c r="O107">
        <v>7302</v>
      </c>
      <c r="P107" s="749"/>
      <c r="Q107" s="801">
        <v>0.96959235161333157</v>
      </c>
      <c r="S107" s="801"/>
      <c r="T107">
        <v>229</v>
      </c>
      <c r="U107" s="801"/>
      <c r="V107" s="749">
        <v>52</v>
      </c>
    </row>
    <row r="108" spans="1:22" hidden="1" x14ac:dyDescent="0.2">
      <c r="A108">
        <v>106</v>
      </c>
      <c r="B108" t="s">
        <v>37</v>
      </c>
      <c r="C108" t="s">
        <v>37</v>
      </c>
      <c r="D108" t="s">
        <v>622</v>
      </c>
      <c r="E108" t="s">
        <v>29</v>
      </c>
      <c r="F108" t="s">
        <v>64</v>
      </c>
      <c r="H108" t="s">
        <v>623</v>
      </c>
      <c r="I108" t="s">
        <v>33</v>
      </c>
      <c r="J108" s="806">
        <v>2.3518518518518518E-2</v>
      </c>
      <c r="K108" s="805">
        <v>1</v>
      </c>
      <c r="L108" s="766" t="s">
        <v>892</v>
      </c>
      <c r="M108" s="822">
        <v>7362</v>
      </c>
      <c r="N108" t="s">
        <v>659</v>
      </c>
      <c r="O108">
        <v>7213</v>
      </c>
      <c r="P108" s="749">
        <v>5274</v>
      </c>
      <c r="Q108" s="801">
        <v>0.97976093452866064</v>
      </c>
      <c r="S108" s="801"/>
      <c r="T108">
        <v>149</v>
      </c>
      <c r="U108" s="801">
        <v>2.0239065471339308E-2</v>
      </c>
      <c r="V108" s="749"/>
    </row>
    <row r="109" spans="1:22" hidden="1" x14ac:dyDescent="0.2">
      <c r="A109">
        <v>107</v>
      </c>
      <c r="B109" t="s">
        <v>66</v>
      </c>
      <c r="C109" t="s">
        <v>214</v>
      </c>
      <c r="D109" t="s">
        <v>215</v>
      </c>
      <c r="E109" t="s">
        <v>29</v>
      </c>
      <c r="F109" t="s">
        <v>206</v>
      </c>
      <c r="H109" t="s">
        <v>216</v>
      </c>
      <c r="I109" t="s">
        <v>33</v>
      </c>
      <c r="J109" s="806">
        <v>8.6921296296296295E-3</v>
      </c>
      <c r="K109" s="805">
        <v>67</v>
      </c>
      <c r="L109" s="766" t="s">
        <v>890</v>
      </c>
      <c r="M109" s="822">
        <v>7313</v>
      </c>
      <c r="N109" t="s">
        <v>70</v>
      </c>
      <c r="O109">
        <v>3113</v>
      </c>
      <c r="P109" s="749">
        <v>2597</v>
      </c>
      <c r="Q109" s="801">
        <v>0.42568029536441954</v>
      </c>
      <c r="R109">
        <v>0</v>
      </c>
      <c r="S109" s="801">
        <v>0</v>
      </c>
      <c r="T109">
        <v>4200</v>
      </c>
      <c r="U109" s="801">
        <v>0.57431970463558046</v>
      </c>
      <c r="V109" s="749">
        <v>2100</v>
      </c>
    </row>
    <row r="110" spans="1:22" hidden="1" x14ac:dyDescent="0.2">
      <c r="A110">
        <v>108</v>
      </c>
      <c r="B110" t="s">
        <v>37</v>
      </c>
      <c r="C110" t="s">
        <v>37</v>
      </c>
      <c r="D110" t="s">
        <v>656</v>
      </c>
      <c r="E110" t="s">
        <v>29</v>
      </c>
      <c r="F110" t="s">
        <v>64</v>
      </c>
      <c r="H110" t="s">
        <v>899</v>
      </c>
      <c r="I110" t="s">
        <v>33</v>
      </c>
      <c r="J110" s="806">
        <v>3.0972222222222224E-2</v>
      </c>
      <c r="K110" s="805">
        <v>1</v>
      </c>
      <c r="L110" s="766" t="s">
        <v>892</v>
      </c>
      <c r="M110" s="822">
        <v>7001</v>
      </c>
      <c r="N110" t="s">
        <v>659</v>
      </c>
      <c r="O110">
        <v>1356</v>
      </c>
      <c r="P110" s="749">
        <v>1034</v>
      </c>
      <c r="Q110" s="801">
        <v>0.19368661619768604</v>
      </c>
      <c r="S110" s="801"/>
      <c r="T110">
        <v>5645</v>
      </c>
      <c r="U110" s="801">
        <v>0.80631338380231399</v>
      </c>
      <c r="V110" s="749"/>
    </row>
    <row r="111" spans="1:22" hidden="1" x14ac:dyDescent="0.2">
      <c r="A111">
        <v>109</v>
      </c>
      <c r="B111" t="s">
        <v>66</v>
      </c>
      <c r="C111" t="s">
        <v>214</v>
      </c>
      <c r="D111" t="s">
        <v>261</v>
      </c>
      <c r="E111" t="s">
        <v>29</v>
      </c>
      <c r="F111" t="s">
        <v>206</v>
      </c>
      <c r="G111" t="s">
        <v>221</v>
      </c>
      <c r="H111" t="s">
        <v>263</v>
      </c>
      <c r="I111" t="s">
        <v>33</v>
      </c>
      <c r="J111" s="806">
        <v>3.1805555555555552E-2</v>
      </c>
      <c r="K111" s="805">
        <v>2</v>
      </c>
      <c r="L111" s="766" t="s">
        <v>890</v>
      </c>
      <c r="M111" s="822">
        <v>6207</v>
      </c>
      <c r="N111" t="s">
        <v>70</v>
      </c>
      <c r="O111">
        <v>5630</v>
      </c>
      <c r="P111" s="749">
        <v>3295</v>
      </c>
      <c r="Q111" s="801">
        <v>0.90704043821491864</v>
      </c>
      <c r="R111">
        <v>0</v>
      </c>
      <c r="S111" s="801">
        <v>0</v>
      </c>
      <c r="T111">
        <v>577</v>
      </c>
      <c r="U111" s="801">
        <v>9.2959561785081357E-2</v>
      </c>
      <c r="V111" s="749">
        <v>193</v>
      </c>
    </row>
    <row r="112" spans="1:22" hidden="1" x14ac:dyDescent="0.2">
      <c r="A112">
        <v>110</v>
      </c>
      <c r="B112" t="s">
        <v>37</v>
      </c>
      <c r="C112" t="s">
        <v>37</v>
      </c>
      <c r="D112" t="s">
        <v>542</v>
      </c>
      <c r="E112" t="s">
        <v>29</v>
      </c>
      <c r="F112" t="s">
        <v>318</v>
      </c>
      <c r="G112" t="s">
        <v>394</v>
      </c>
      <c r="H112" t="s">
        <v>546</v>
      </c>
      <c r="I112" t="s">
        <v>33</v>
      </c>
      <c r="J112" s="806">
        <v>2.210648148148148E-2</v>
      </c>
      <c r="K112" s="805">
        <v>2</v>
      </c>
      <c r="L112" s="766" t="s">
        <v>892</v>
      </c>
      <c r="M112" s="822">
        <v>6147</v>
      </c>
      <c r="N112" t="s">
        <v>659</v>
      </c>
      <c r="O112">
        <v>5487</v>
      </c>
      <c r="P112" s="749">
        <v>3666</v>
      </c>
      <c r="Q112" s="801">
        <v>0.89263055148853099</v>
      </c>
      <c r="S112" s="801"/>
      <c r="T112">
        <v>660</v>
      </c>
      <c r="U112" s="801">
        <v>0.10736944851146901</v>
      </c>
      <c r="V112" s="749"/>
    </row>
    <row r="113" spans="1:22" hidden="1" x14ac:dyDescent="0.2">
      <c r="A113">
        <v>111</v>
      </c>
      <c r="B113" t="s">
        <v>48</v>
      </c>
      <c r="C113" t="s">
        <v>133</v>
      </c>
      <c r="D113" t="s">
        <v>217</v>
      </c>
      <c r="F113" t="s">
        <v>308</v>
      </c>
      <c r="G113" t="s">
        <v>105</v>
      </c>
      <c r="H113" t="s">
        <v>738</v>
      </c>
      <c r="I113" t="s">
        <v>33</v>
      </c>
      <c r="J113" s="806">
        <v>1.0277777777777778E-2</v>
      </c>
      <c r="K113" s="805">
        <v>5</v>
      </c>
      <c r="L113" s="766" t="s">
        <v>53</v>
      </c>
      <c r="M113" s="822">
        <v>6093</v>
      </c>
      <c r="N113" t="s">
        <v>723</v>
      </c>
      <c r="O113">
        <v>5999</v>
      </c>
      <c r="P113" s="749"/>
      <c r="Q113" s="801">
        <v>0.98457246020022982</v>
      </c>
      <c r="S113" s="801"/>
      <c r="T113">
        <v>94</v>
      </c>
      <c r="U113" s="801">
        <v>1.5427539799770228E-2</v>
      </c>
      <c r="V113" s="749">
        <v>15</v>
      </c>
    </row>
    <row r="114" spans="1:22" hidden="1" x14ac:dyDescent="0.2">
      <c r="A114">
        <v>112</v>
      </c>
      <c r="B114" t="s">
        <v>37</v>
      </c>
      <c r="C114" t="s">
        <v>37</v>
      </c>
      <c r="D114" t="s">
        <v>721</v>
      </c>
      <c r="E114" t="s">
        <v>29</v>
      </c>
      <c r="F114" t="s">
        <v>146</v>
      </c>
      <c r="H114" t="s">
        <v>671</v>
      </c>
      <c r="I114" t="s">
        <v>33</v>
      </c>
      <c r="J114" s="806">
        <v>4.0787037037037038E-2</v>
      </c>
      <c r="K114" s="805">
        <v>4</v>
      </c>
      <c r="L114" s="766" t="s">
        <v>892</v>
      </c>
      <c r="M114" s="822">
        <v>5987</v>
      </c>
      <c r="N114" t="s">
        <v>659</v>
      </c>
      <c r="O114">
        <v>5600</v>
      </c>
      <c r="P114" s="749">
        <v>3085</v>
      </c>
      <c r="Q114" s="801">
        <v>0.93535994655086019</v>
      </c>
      <c r="S114" s="801"/>
      <c r="T114">
        <v>387</v>
      </c>
      <c r="U114" s="801">
        <v>6.4640053449139798E-2</v>
      </c>
      <c r="V114" s="749"/>
    </row>
    <row r="115" spans="1:22" hidden="1" x14ac:dyDescent="0.2">
      <c r="A115">
        <v>113</v>
      </c>
      <c r="B115" t="s">
        <v>37</v>
      </c>
      <c r="C115" t="s">
        <v>37</v>
      </c>
      <c r="D115" t="s">
        <v>636</v>
      </c>
      <c r="E115" t="s">
        <v>29</v>
      </c>
      <c r="F115" t="s">
        <v>308</v>
      </c>
      <c r="G115" t="s">
        <v>105</v>
      </c>
      <c r="H115" t="s">
        <v>213</v>
      </c>
      <c r="I115" t="s">
        <v>33</v>
      </c>
      <c r="J115" s="806">
        <v>2.6111111111111113E-2</v>
      </c>
      <c r="K115" s="805">
        <v>2</v>
      </c>
      <c r="L115" s="766" t="s">
        <v>892</v>
      </c>
      <c r="M115" s="822">
        <v>5965</v>
      </c>
      <c r="N115" t="s">
        <v>659</v>
      </c>
      <c r="O115">
        <v>5744</v>
      </c>
      <c r="P115" s="749">
        <v>3751</v>
      </c>
      <c r="Q115" s="801">
        <v>0.9629505448449287</v>
      </c>
      <c r="S115" s="801"/>
      <c r="T115">
        <v>221</v>
      </c>
      <c r="U115" s="801">
        <v>3.7049455155071249E-2</v>
      </c>
      <c r="V115" s="749"/>
    </row>
    <row r="116" spans="1:22" hidden="1" x14ac:dyDescent="0.2">
      <c r="A116">
        <v>114</v>
      </c>
      <c r="B116" t="s">
        <v>863</v>
      </c>
      <c r="C116" t="s">
        <v>770</v>
      </c>
      <c r="D116" t="s">
        <v>771</v>
      </c>
      <c r="E116" t="s">
        <v>29</v>
      </c>
      <c r="F116" t="s">
        <v>309</v>
      </c>
      <c r="G116" t="s">
        <v>176</v>
      </c>
      <c r="H116" t="s">
        <v>772</v>
      </c>
      <c r="I116" t="s">
        <v>33</v>
      </c>
      <c r="J116" s="806">
        <v>2.2337962962962962E-2</v>
      </c>
      <c r="K116" s="805">
        <v>2</v>
      </c>
      <c r="L116" s="766" t="s">
        <v>896</v>
      </c>
      <c r="M116" s="822">
        <v>5763</v>
      </c>
      <c r="N116" t="s">
        <v>751</v>
      </c>
      <c r="O116">
        <v>5292</v>
      </c>
      <c r="P116" s="749"/>
      <c r="Q116" s="801">
        <v>0.91827173347214996</v>
      </c>
      <c r="S116" s="801"/>
      <c r="T116">
        <v>471</v>
      </c>
      <c r="U116" s="801"/>
      <c r="V116" s="749">
        <v>301</v>
      </c>
    </row>
    <row r="117" spans="1:22" hidden="1" x14ac:dyDescent="0.2">
      <c r="A117">
        <v>115</v>
      </c>
      <c r="B117" t="s">
        <v>37</v>
      </c>
      <c r="C117" t="s">
        <v>37</v>
      </c>
      <c r="D117" t="s">
        <v>720</v>
      </c>
      <c r="E117" t="s">
        <v>29</v>
      </c>
      <c r="F117" t="s">
        <v>110</v>
      </c>
      <c r="G117" t="s">
        <v>373</v>
      </c>
      <c r="H117" t="s">
        <v>664</v>
      </c>
      <c r="I117" t="s">
        <v>33</v>
      </c>
      <c r="J117" s="806">
        <v>3.8310185185185183E-2</v>
      </c>
      <c r="K117" s="805">
        <v>2</v>
      </c>
      <c r="L117" s="766" t="s">
        <v>892</v>
      </c>
      <c r="M117" s="822">
        <v>5739</v>
      </c>
      <c r="N117" t="s">
        <v>659</v>
      </c>
      <c r="O117">
        <v>4456</v>
      </c>
      <c r="P117" s="749">
        <v>2925</v>
      </c>
      <c r="Q117" s="801">
        <v>0.77644188883080678</v>
      </c>
      <c r="S117" s="801"/>
      <c r="T117">
        <v>1283</v>
      </c>
      <c r="U117" s="801">
        <v>0.22355811116919325</v>
      </c>
      <c r="V117" s="749"/>
    </row>
    <row r="118" spans="1:22" hidden="1" x14ac:dyDescent="0.2">
      <c r="A118">
        <v>116</v>
      </c>
      <c r="B118" t="s">
        <v>37</v>
      </c>
      <c r="C118" t="s">
        <v>37</v>
      </c>
      <c r="D118" t="s">
        <v>637</v>
      </c>
      <c r="E118" t="s">
        <v>29</v>
      </c>
      <c r="F118" t="s">
        <v>308</v>
      </c>
      <c r="G118" t="s">
        <v>105</v>
      </c>
      <c r="H118" t="s">
        <v>202</v>
      </c>
      <c r="I118" t="s">
        <v>33</v>
      </c>
      <c r="J118" s="806">
        <v>3.4895833333333334E-2</v>
      </c>
      <c r="K118" s="805">
        <v>2</v>
      </c>
      <c r="L118" s="766" t="s">
        <v>892</v>
      </c>
      <c r="M118" s="822">
        <v>5666</v>
      </c>
      <c r="N118" t="s">
        <v>659</v>
      </c>
      <c r="O118">
        <v>5560</v>
      </c>
      <c r="P118" s="749">
        <v>4196</v>
      </c>
      <c r="Q118" s="801">
        <v>0.98129191669608185</v>
      </c>
      <c r="S118" s="801"/>
      <c r="T118">
        <v>106</v>
      </c>
      <c r="U118" s="801">
        <v>1.8708083303918106E-2</v>
      </c>
      <c r="V118" s="749"/>
    </row>
    <row r="119" spans="1:22" hidden="1" x14ac:dyDescent="0.2">
      <c r="A119">
        <v>117</v>
      </c>
      <c r="B119" t="s">
        <v>66</v>
      </c>
      <c r="C119" t="s">
        <v>67</v>
      </c>
      <c r="D119" t="s">
        <v>208</v>
      </c>
      <c r="E119" t="s">
        <v>29</v>
      </c>
      <c r="F119" t="s">
        <v>64</v>
      </c>
      <c r="G119" t="s">
        <v>85</v>
      </c>
      <c r="H119" t="s">
        <v>209</v>
      </c>
      <c r="I119" t="s">
        <v>33</v>
      </c>
      <c r="J119" s="806">
        <v>3.2268518518518516E-2</v>
      </c>
      <c r="K119" s="805">
        <v>4</v>
      </c>
      <c r="L119" s="766" t="s">
        <v>890</v>
      </c>
      <c r="M119" s="822">
        <v>4999</v>
      </c>
      <c r="N119" t="s">
        <v>70</v>
      </c>
      <c r="O119">
        <v>4943</v>
      </c>
      <c r="P119" s="749">
        <v>3815</v>
      </c>
      <c r="Q119" s="801">
        <v>0.9887977595519104</v>
      </c>
      <c r="R119">
        <v>0</v>
      </c>
      <c r="S119" s="801">
        <v>0</v>
      </c>
      <c r="T119">
        <v>56</v>
      </c>
      <c r="U119" s="801">
        <v>1.1202240448089618E-2</v>
      </c>
      <c r="V119" s="749">
        <v>38</v>
      </c>
    </row>
    <row r="120" spans="1:22" x14ac:dyDescent="0.2">
      <c r="A120">
        <v>118</v>
      </c>
      <c r="B120" t="s">
        <v>48</v>
      </c>
      <c r="C120" t="s">
        <v>49</v>
      </c>
      <c r="D120" t="s">
        <v>232</v>
      </c>
      <c r="F120" t="s">
        <v>30</v>
      </c>
      <c r="G120" t="s">
        <v>119</v>
      </c>
      <c r="H120" t="s">
        <v>728</v>
      </c>
      <c r="I120" t="s">
        <v>33</v>
      </c>
      <c r="J120" s="806">
        <v>1.3402777777777777E-2</v>
      </c>
      <c r="K120" s="805">
        <v>7</v>
      </c>
      <c r="L120" s="766" t="s">
        <v>53</v>
      </c>
      <c r="M120" s="822">
        <v>4708</v>
      </c>
      <c r="N120" t="s">
        <v>723</v>
      </c>
      <c r="O120">
        <v>4361</v>
      </c>
      <c r="P120" s="749"/>
      <c r="Q120" s="801">
        <v>0.92629566694987253</v>
      </c>
      <c r="S120" s="801"/>
      <c r="T120">
        <v>347</v>
      </c>
      <c r="U120" s="801">
        <v>7.3704333050127441E-2</v>
      </c>
      <c r="V120" s="749">
        <v>305</v>
      </c>
    </row>
    <row r="121" spans="1:22" hidden="1" x14ac:dyDescent="0.2">
      <c r="A121">
        <v>119</v>
      </c>
      <c r="B121" t="s">
        <v>37</v>
      </c>
      <c r="C121" t="s">
        <v>37</v>
      </c>
      <c r="D121" t="s">
        <v>917</v>
      </c>
      <c r="E121" t="s">
        <v>29</v>
      </c>
      <c r="F121" t="s">
        <v>318</v>
      </c>
      <c r="H121" t="s">
        <v>918</v>
      </c>
      <c r="I121" t="s">
        <v>33</v>
      </c>
      <c r="J121" s="806">
        <v>1.4085648148148151E-2</v>
      </c>
      <c r="K121" s="805">
        <v>2</v>
      </c>
      <c r="L121" s="766" t="s">
        <v>892</v>
      </c>
      <c r="M121" s="822">
        <v>4472</v>
      </c>
      <c r="N121" t="s">
        <v>659</v>
      </c>
      <c r="O121">
        <v>2657</v>
      </c>
      <c r="P121" s="749">
        <v>1920</v>
      </c>
      <c r="Q121" s="801">
        <v>0.59414132379248663</v>
      </c>
      <c r="S121" s="801"/>
      <c r="T121">
        <v>1815</v>
      </c>
      <c r="U121" s="801">
        <v>0.40585867620751342</v>
      </c>
      <c r="V121" s="749"/>
    </row>
    <row r="122" spans="1:22" hidden="1" x14ac:dyDescent="0.2">
      <c r="A122">
        <v>120</v>
      </c>
      <c r="B122" t="s">
        <v>37</v>
      </c>
      <c r="C122" t="s">
        <v>37</v>
      </c>
      <c r="D122" t="s">
        <v>638</v>
      </c>
      <c r="E122" t="s">
        <v>29</v>
      </c>
      <c r="F122" t="s">
        <v>140</v>
      </c>
      <c r="G122" t="s">
        <v>226</v>
      </c>
      <c r="H122" t="s">
        <v>227</v>
      </c>
      <c r="I122" t="s">
        <v>33</v>
      </c>
      <c r="J122" s="806">
        <v>4.0057870370370369E-2</v>
      </c>
      <c r="K122" s="805">
        <v>1</v>
      </c>
      <c r="L122" s="766" t="s">
        <v>892</v>
      </c>
      <c r="M122" s="822">
        <v>4330</v>
      </c>
      <c r="N122" t="s">
        <v>659</v>
      </c>
      <c r="O122">
        <v>3777</v>
      </c>
      <c r="P122" s="749">
        <v>2584</v>
      </c>
      <c r="Q122" s="801">
        <v>0.87228637413394916</v>
      </c>
      <c r="S122" s="801"/>
      <c r="T122">
        <v>553</v>
      </c>
      <c r="U122" s="801">
        <v>0.12771362586605081</v>
      </c>
      <c r="V122" s="749"/>
    </row>
    <row r="123" spans="1:22" hidden="1" x14ac:dyDescent="0.2">
      <c r="A123">
        <v>121</v>
      </c>
      <c r="B123" t="s">
        <v>863</v>
      </c>
      <c r="C123" t="s">
        <v>893</v>
      </c>
      <c r="D123" t="s">
        <v>878</v>
      </c>
      <c r="E123" t="s">
        <v>29</v>
      </c>
      <c r="F123" t="s">
        <v>308</v>
      </c>
      <c r="H123" t="s">
        <v>767</v>
      </c>
      <c r="I123" t="s">
        <v>33</v>
      </c>
      <c r="J123" s="806">
        <v>1.2407407407407407E-2</v>
      </c>
      <c r="K123" s="805">
        <v>3</v>
      </c>
      <c r="L123" s="766" t="s">
        <v>896</v>
      </c>
      <c r="M123" s="822">
        <v>4150</v>
      </c>
      <c r="N123" t="s">
        <v>751</v>
      </c>
      <c r="O123">
        <v>4150</v>
      </c>
      <c r="P123" s="749"/>
      <c r="Q123" s="801">
        <v>1</v>
      </c>
      <c r="S123" s="801"/>
      <c r="U123" s="801"/>
      <c r="V123" s="749"/>
    </row>
    <row r="124" spans="1:22" hidden="1" x14ac:dyDescent="0.2">
      <c r="A124">
        <v>122</v>
      </c>
      <c r="B124" t="s">
        <v>48</v>
      </c>
      <c r="C124" t="s">
        <v>48</v>
      </c>
      <c r="D124" t="s">
        <v>665</v>
      </c>
      <c r="F124" t="s">
        <v>308</v>
      </c>
      <c r="G124" t="s">
        <v>453</v>
      </c>
      <c r="H124" t="s">
        <v>745</v>
      </c>
      <c r="I124" t="s">
        <v>52</v>
      </c>
      <c r="J124" s="806">
        <v>0</v>
      </c>
      <c r="K124" s="805">
        <v>0</v>
      </c>
      <c r="L124" s="766" t="s">
        <v>53</v>
      </c>
      <c r="M124" s="822">
        <v>4069</v>
      </c>
      <c r="N124" t="s">
        <v>723</v>
      </c>
      <c r="O124">
        <v>1643</v>
      </c>
      <c r="P124" s="749"/>
      <c r="Q124" s="801">
        <v>0.40378471368886704</v>
      </c>
      <c r="S124" s="801"/>
      <c r="T124">
        <v>2426</v>
      </c>
      <c r="U124" s="801">
        <v>0.59621528631113296</v>
      </c>
      <c r="V124" s="749">
        <v>2014</v>
      </c>
    </row>
    <row r="125" spans="1:22" hidden="1" x14ac:dyDescent="0.2">
      <c r="A125">
        <v>123</v>
      </c>
      <c r="B125" t="s">
        <v>37</v>
      </c>
      <c r="C125" t="s">
        <v>37</v>
      </c>
      <c r="D125" t="s">
        <v>627</v>
      </c>
      <c r="E125" t="s">
        <v>29</v>
      </c>
      <c r="F125" t="s">
        <v>181</v>
      </c>
      <c r="H125" t="s">
        <v>606</v>
      </c>
      <c r="I125" t="s">
        <v>33</v>
      </c>
      <c r="J125" s="806"/>
      <c r="K125" s="805">
        <v>0</v>
      </c>
      <c r="L125" s="766" t="s">
        <v>892</v>
      </c>
      <c r="M125" s="822">
        <v>3145</v>
      </c>
      <c r="N125" t="s">
        <v>659</v>
      </c>
      <c r="O125">
        <v>2637</v>
      </c>
      <c r="P125" s="749">
        <v>2038</v>
      </c>
      <c r="Q125" s="801">
        <v>0.83847376788553263</v>
      </c>
      <c r="S125" s="801"/>
      <c r="T125">
        <v>508</v>
      </c>
      <c r="U125" s="801">
        <v>0.1615262321144674</v>
      </c>
      <c r="V125" s="749"/>
    </row>
    <row r="126" spans="1:22" hidden="1" x14ac:dyDescent="0.2">
      <c r="A126">
        <v>124</v>
      </c>
      <c r="B126" t="s">
        <v>48</v>
      </c>
      <c r="C126" t="s">
        <v>49</v>
      </c>
      <c r="D126" t="s">
        <v>241</v>
      </c>
      <c r="F126" t="s">
        <v>180</v>
      </c>
      <c r="G126" t="s">
        <v>242</v>
      </c>
      <c r="H126" t="s">
        <v>730</v>
      </c>
      <c r="I126" t="s">
        <v>33</v>
      </c>
      <c r="J126" s="806">
        <v>3.4502314814814812E-2</v>
      </c>
      <c r="K126" s="805">
        <v>1</v>
      </c>
      <c r="L126" s="766" t="s">
        <v>53</v>
      </c>
      <c r="M126" s="822">
        <v>3023</v>
      </c>
      <c r="N126" t="s">
        <v>723</v>
      </c>
      <c r="O126">
        <v>2570</v>
      </c>
      <c r="P126" s="749"/>
      <c r="Q126" s="801">
        <v>0.85014885874958646</v>
      </c>
      <c r="S126" s="801"/>
      <c r="T126">
        <v>453</v>
      </c>
      <c r="U126" s="801">
        <v>0.14985114125041349</v>
      </c>
      <c r="V126" s="749">
        <v>268</v>
      </c>
    </row>
    <row r="127" spans="1:22" hidden="1" x14ac:dyDescent="0.2">
      <c r="A127">
        <v>125</v>
      </c>
      <c r="B127" t="s">
        <v>37</v>
      </c>
      <c r="C127" t="s">
        <v>37</v>
      </c>
      <c r="D127" t="s">
        <v>876</v>
      </c>
      <c r="E127" t="s">
        <v>29</v>
      </c>
      <c r="F127" t="s">
        <v>122</v>
      </c>
      <c r="H127" t="s">
        <v>877</v>
      </c>
      <c r="I127" t="s">
        <v>33</v>
      </c>
      <c r="J127" s="806">
        <v>2.225694444444444E-2</v>
      </c>
      <c r="K127" s="805">
        <v>2</v>
      </c>
      <c r="L127" s="766" t="s">
        <v>892</v>
      </c>
      <c r="M127" s="822">
        <v>2938</v>
      </c>
      <c r="N127" t="s">
        <v>659</v>
      </c>
      <c r="O127">
        <v>2813</v>
      </c>
      <c r="P127" s="749">
        <v>1707</v>
      </c>
      <c r="Q127" s="801">
        <v>0.95745405037440434</v>
      </c>
      <c r="S127" s="801"/>
      <c r="T127">
        <v>125</v>
      </c>
      <c r="U127" s="801">
        <v>4.2545949625595644E-2</v>
      </c>
      <c r="V127" s="749"/>
    </row>
    <row r="128" spans="1:22" hidden="1" x14ac:dyDescent="0.2">
      <c r="A128">
        <v>126</v>
      </c>
      <c r="B128" t="s">
        <v>66</v>
      </c>
      <c r="C128" t="s">
        <v>214</v>
      </c>
      <c r="D128" t="s">
        <v>266</v>
      </c>
      <c r="E128" t="s">
        <v>29</v>
      </c>
      <c r="F128" t="s">
        <v>206</v>
      </c>
      <c r="H128" t="s">
        <v>268</v>
      </c>
      <c r="I128" t="s">
        <v>33</v>
      </c>
      <c r="J128" s="806">
        <v>2.6226851851851852E-2</v>
      </c>
      <c r="K128" s="805">
        <v>2</v>
      </c>
      <c r="L128" s="766" t="s">
        <v>890</v>
      </c>
      <c r="M128" s="822">
        <v>2918</v>
      </c>
      <c r="N128" t="s">
        <v>70</v>
      </c>
      <c r="O128">
        <v>2511</v>
      </c>
      <c r="P128" s="749">
        <v>1259</v>
      </c>
      <c r="Q128" s="801">
        <v>0.86052090472926657</v>
      </c>
      <c r="R128">
        <v>0</v>
      </c>
      <c r="S128" s="801">
        <v>0</v>
      </c>
      <c r="T128">
        <v>407</v>
      </c>
      <c r="U128" s="801">
        <v>0.13947909527073338</v>
      </c>
      <c r="V128" s="749">
        <v>151</v>
      </c>
    </row>
    <row r="129" spans="1:22" hidden="1" x14ac:dyDescent="0.2">
      <c r="A129">
        <v>127</v>
      </c>
      <c r="B129" t="s">
        <v>911</v>
      </c>
      <c r="C129" t="s">
        <v>27</v>
      </c>
      <c r="D129" t="s">
        <v>600</v>
      </c>
      <c r="E129" t="s">
        <v>29</v>
      </c>
      <c r="F129" t="s">
        <v>143</v>
      </c>
      <c r="H129" t="s">
        <v>601</v>
      </c>
      <c r="I129" t="s">
        <v>33</v>
      </c>
      <c r="J129" s="806"/>
      <c r="K129" s="805">
        <v>0</v>
      </c>
      <c r="L129" s="766" t="s">
        <v>715</v>
      </c>
      <c r="M129" s="822">
        <v>2852</v>
      </c>
      <c r="N129" t="s">
        <v>42</v>
      </c>
      <c r="O129">
        <v>2686</v>
      </c>
      <c r="P129" s="749">
        <v>490</v>
      </c>
      <c r="Q129" s="801">
        <v>0.94179523141654975</v>
      </c>
      <c r="S129" s="801">
        <v>0</v>
      </c>
      <c r="T129">
        <v>166</v>
      </c>
      <c r="U129" s="801">
        <v>5.8204768583450209E-2</v>
      </c>
      <c r="V129" s="749"/>
    </row>
    <row r="130" spans="1:22" hidden="1" x14ac:dyDescent="0.2">
      <c r="A130">
        <v>128</v>
      </c>
      <c r="B130" t="s">
        <v>37</v>
      </c>
      <c r="C130" t="s">
        <v>37</v>
      </c>
      <c r="D130" t="s">
        <v>645</v>
      </c>
      <c r="E130" t="s">
        <v>29</v>
      </c>
      <c r="F130" t="s">
        <v>130</v>
      </c>
      <c r="G130" t="s">
        <v>386</v>
      </c>
      <c r="H130" t="s">
        <v>646</v>
      </c>
      <c r="I130" t="s">
        <v>33</v>
      </c>
      <c r="J130" s="806"/>
      <c r="K130" s="805">
        <v>0</v>
      </c>
      <c r="L130" s="766" t="s">
        <v>892</v>
      </c>
      <c r="M130" s="822">
        <v>2253</v>
      </c>
      <c r="N130" t="s">
        <v>659</v>
      </c>
      <c r="O130">
        <v>2131</v>
      </c>
      <c r="P130" s="749">
        <v>1749</v>
      </c>
      <c r="Q130" s="801">
        <v>0.9458499778073679</v>
      </c>
      <c r="S130" s="801"/>
      <c r="T130">
        <v>122</v>
      </c>
      <c r="U130" s="801">
        <v>5.4150022192632048E-2</v>
      </c>
      <c r="V130" s="749"/>
    </row>
    <row r="131" spans="1:22" hidden="1" x14ac:dyDescent="0.2">
      <c r="A131">
        <v>129</v>
      </c>
      <c r="B131" t="s">
        <v>863</v>
      </c>
      <c r="C131" t="s">
        <v>919</v>
      </c>
      <c r="D131" t="s">
        <v>920</v>
      </c>
      <c r="E131" t="s">
        <v>29</v>
      </c>
      <c r="F131" t="s">
        <v>308</v>
      </c>
      <c r="H131" t="s">
        <v>921</v>
      </c>
      <c r="I131" t="s">
        <v>33</v>
      </c>
      <c r="J131" s="806">
        <v>3.033564814814815E-2</v>
      </c>
      <c r="K131" s="805">
        <v>2</v>
      </c>
      <c r="L131" s="766" t="s">
        <v>896</v>
      </c>
      <c r="M131" s="822">
        <v>2187</v>
      </c>
      <c r="N131" t="s">
        <v>751</v>
      </c>
      <c r="O131">
        <v>2044</v>
      </c>
      <c r="P131" s="749"/>
      <c r="Q131" s="801">
        <v>0.93461362597165065</v>
      </c>
      <c r="S131" s="801"/>
      <c r="T131">
        <v>143</v>
      </c>
      <c r="U131" s="801"/>
      <c r="V131" s="749">
        <v>126</v>
      </c>
    </row>
    <row r="132" spans="1:22" hidden="1" x14ac:dyDescent="0.2">
      <c r="A132">
        <v>130</v>
      </c>
      <c r="B132" t="s">
        <v>48</v>
      </c>
      <c r="C132" t="s">
        <v>48</v>
      </c>
      <c r="D132" t="s">
        <v>694</v>
      </c>
      <c r="F132" t="s">
        <v>308</v>
      </c>
      <c r="G132" t="s">
        <v>105</v>
      </c>
      <c r="H132" t="s">
        <v>695</v>
      </c>
      <c r="I132" t="s">
        <v>33</v>
      </c>
      <c r="J132" s="806">
        <v>2.5011574074074075E-2</v>
      </c>
      <c r="K132" s="805">
        <v>4</v>
      </c>
      <c r="L132" s="766" t="s">
        <v>53</v>
      </c>
      <c r="M132" s="822">
        <v>2053</v>
      </c>
      <c r="N132" t="s">
        <v>723</v>
      </c>
      <c r="O132">
        <v>1647</v>
      </c>
      <c r="P132" s="749"/>
      <c r="Q132" s="801">
        <v>0.80224062347783731</v>
      </c>
      <c r="S132" s="801"/>
      <c r="T132">
        <v>406</v>
      </c>
      <c r="U132" s="801">
        <v>0.19775937652216269</v>
      </c>
      <c r="V132" s="749">
        <v>242</v>
      </c>
    </row>
    <row r="133" spans="1:22" x14ac:dyDescent="0.2">
      <c r="A133">
        <v>131</v>
      </c>
      <c r="B133" t="s">
        <v>863</v>
      </c>
      <c r="C133" t="s">
        <v>373</v>
      </c>
      <c r="D133" t="s">
        <v>373</v>
      </c>
      <c r="E133" t="s">
        <v>29</v>
      </c>
      <c r="F133" t="s">
        <v>30</v>
      </c>
      <c r="H133" t="s">
        <v>801</v>
      </c>
      <c r="I133" t="s">
        <v>33</v>
      </c>
      <c r="J133" s="806">
        <v>3.3796296296296297E-2</v>
      </c>
      <c r="K133" s="805">
        <v>3</v>
      </c>
      <c r="L133" s="766" t="s">
        <v>896</v>
      </c>
      <c r="M133" s="822">
        <v>1521</v>
      </c>
      <c r="N133" t="s">
        <v>751</v>
      </c>
      <c r="O133">
        <v>461</v>
      </c>
      <c r="P133" s="749"/>
      <c r="Q133" s="801">
        <v>0.30309007232084156</v>
      </c>
      <c r="S133" s="801"/>
      <c r="T133">
        <v>1060</v>
      </c>
      <c r="U133" s="801"/>
      <c r="V133" s="749">
        <v>824</v>
      </c>
    </row>
    <row r="134" spans="1:22" hidden="1" x14ac:dyDescent="0.2">
      <c r="A134">
        <v>132</v>
      </c>
      <c r="B134" t="s">
        <v>271</v>
      </c>
      <c r="C134" t="s">
        <v>272</v>
      </c>
      <c r="D134" t="s">
        <v>273</v>
      </c>
      <c r="E134" t="s">
        <v>29</v>
      </c>
      <c r="F134" t="s">
        <v>318</v>
      </c>
      <c r="G134" t="s">
        <v>153</v>
      </c>
      <c r="H134" t="s">
        <v>274</v>
      </c>
      <c r="I134" t="s">
        <v>33</v>
      </c>
      <c r="J134" s="806">
        <v>1.1203703703703704E-2</v>
      </c>
      <c r="K134" s="805">
        <v>3</v>
      </c>
      <c r="L134" s="766" t="s">
        <v>715</v>
      </c>
      <c r="M134" s="822">
        <v>1005</v>
      </c>
      <c r="N134" t="s">
        <v>35</v>
      </c>
      <c r="O134">
        <v>830</v>
      </c>
      <c r="P134" s="749">
        <v>0</v>
      </c>
      <c r="Q134" s="801">
        <v>0.82587064676616917</v>
      </c>
      <c r="R134">
        <v>0</v>
      </c>
      <c r="S134" s="801">
        <v>0</v>
      </c>
      <c r="T134">
        <v>175</v>
      </c>
      <c r="U134" s="801">
        <v>0.17412935323383086</v>
      </c>
      <c r="V134" s="749">
        <v>117</v>
      </c>
    </row>
    <row r="135" spans="1:22" hidden="1" x14ac:dyDescent="0.2">
      <c r="A135">
        <v>133</v>
      </c>
      <c r="B135" t="s">
        <v>37</v>
      </c>
      <c r="C135" t="s">
        <v>37</v>
      </c>
      <c r="D135" t="s">
        <v>639</v>
      </c>
      <c r="E135" t="s">
        <v>29</v>
      </c>
      <c r="F135" t="s">
        <v>140</v>
      </c>
      <c r="G135" t="s">
        <v>172</v>
      </c>
      <c r="H135" t="s">
        <v>640</v>
      </c>
      <c r="I135" t="s">
        <v>33</v>
      </c>
      <c r="J135" s="806">
        <v>2.960648148148148E-2</v>
      </c>
      <c r="K135" s="805">
        <v>2</v>
      </c>
      <c r="L135" s="766" t="s">
        <v>892</v>
      </c>
      <c r="M135" s="822">
        <v>1004</v>
      </c>
      <c r="N135" t="s">
        <v>659</v>
      </c>
      <c r="O135">
        <v>616</v>
      </c>
      <c r="P135" s="749">
        <v>400</v>
      </c>
      <c r="Q135" s="801">
        <v>0.61354581673306774</v>
      </c>
      <c r="S135" s="801"/>
      <c r="T135">
        <v>388</v>
      </c>
      <c r="U135" s="801">
        <v>0.38645418326693226</v>
      </c>
      <c r="V135" s="749"/>
    </row>
    <row r="136" spans="1:22" hidden="1" x14ac:dyDescent="0.2">
      <c r="A136">
        <v>134</v>
      </c>
      <c r="B136" t="s">
        <v>66</v>
      </c>
      <c r="C136" t="s">
        <v>67</v>
      </c>
      <c r="D136" t="s">
        <v>275</v>
      </c>
      <c r="E136" t="s">
        <v>29</v>
      </c>
      <c r="F136" t="s">
        <v>206</v>
      </c>
      <c r="H136" t="s">
        <v>276</v>
      </c>
      <c r="I136" t="s">
        <v>33</v>
      </c>
      <c r="J136" s="806">
        <v>0</v>
      </c>
      <c r="K136" s="805">
        <v>0</v>
      </c>
      <c r="L136" s="766" t="s">
        <v>890</v>
      </c>
      <c r="M136" s="822">
        <v>304</v>
      </c>
      <c r="N136" t="s">
        <v>70</v>
      </c>
      <c r="O136">
        <v>304</v>
      </c>
      <c r="P136" s="749">
        <v>235</v>
      </c>
      <c r="Q136" s="801">
        <v>1</v>
      </c>
      <c r="R136">
        <v>0</v>
      </c>
      <c r="S136" s="801">
        <v>0</v>
      </c>
      <c r="T136">
        <v>0</v>
      </c>
      <c r="U136" s="801">
        <v>0</v>
      </c>
      <c r="V136" s="749">
        <v>0</v>
      </c>
    </row>
    <row r="137" spans="1:22" hidden="1" x14ac:dyDescent="0.2">
      <c r="A137">
        <v>135</v>
      </c>
      <c r="B137" t="s">
        <v>863</v>
      </c>
      <c r="C137" t="s">
        <v>897</v>
      </c>
      <c r="D137" t="s">
        <v>909</v>
      </c>
      <c r="E137" t="s">
        <v>29</v>
      </c>
      <c r="F137" t="s">
        <v>64</v>
      </c>
      <c r="G137" t="s">
        <v>85</v>
      </c>
      <c r="H137" t="s">
        <v>910</v>
      </c>
      <c r="I137" t="s">
        <v>33</v>
      </c>
      <c r="J137" s="806"/>
      <c r="K137" s="805"/>
      <c r="L137" s="766" t="s">
        <v>896</v>
      </c>
      <c r="M137" s="822">
        <v>268</v>
      </c>
      <c r="N137" t="s">
        <v>751</v>
      </c>
      <c r="O137">
        <v>268</v>
      </c>
      <c r="P137" s="749"/>
      <c r="Q137" s="801">
        <v>1</v>
      </c>
      <c r="S137" s="801"/>
      <c r="U137" s="801"/>
      <c r="V137" s="749"/>
    </row>
    <row r="138" spans="1:22" hidden="1" x14ac:dyDescent="0.2">
      <c r="A138">
        <v>136</v>
      </c>
      <c r="B138" t="s">
        <v>863</v>
      </c>
      <c r="C138" t="s">
        <v>897</v>
      </c>
      <c r="D138" t="s">
        <v>758</v>
      </c>
      <c r="E138" t="s">
        <v>29</v>
      </c>
      <c r="F138" t="s">
        <v>886</v>
      </c>
      <c r="G138" t="s">
        <v>429</v>
      </c>
      <c r="H138" t="s">
        <v>759</v>
      </c>
      <c r="I138" t="s">
        <v>33</v>
      </c>
      <c r="J138" s="806"/>
      <c r="L138" s="766" t="s">
        <v>896</v>
      </c>
      <c r="M138" s="822">
        <v>232</v>
      </c>
      <c r="N138" t="s">
        <v>751</v>
      </c>
      <c r="O138">
        <v>232</v>
      </c>
      <c r="P138" s="749"/>
      <c r="Q138" s="801">
        <v>1</v>
      </c>
      <c r="U138" s="801"/>
      <c r="V138" s="749"/>
    </row>
    <row r="139" spans="1:22" x14ac:dyDescent="0.2">
      <c r="M139" s="735"/>
    </row>
    <row r="140" spans="1:22" x14ac:dyDescent="0.2">
      <c r="M140" s="823">
        <f>SUM(M3:M139)</f>
        <v>12903007.306</v>
      </c>
    </row>
  </sheetData>
  <autoFilter ref="A2:W138" xr:uid="{EDEC386E-23A7-BC47-A2D7-8DCCCEEA1667}">
    <filterColumn colId="5">
      <filters>
        <filter val="Správy"/>
      </filters>
    </filterColumn>
  </autoFilter>
  <mergeCells count="3">
    <mergeCell ref="J1:Q1"/>
    <mergeCell ref="R1:S1"/>
    <mergeCell ref="T1:V1"/>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21EC-73A5-4F43-9017-0822C059B4BB}">
  <dimension ref="A1:AF112"/>
  <sheetViews>
    <sheetView showGridLines="0" topLeftCell="D1" workbookViewId="0">
      <selection activeCell="D3" sqref="D3:D7"/>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607">
        <v>1</v>
      </c>
      <c r="B3" s="608" t="s">
        <v>667</v>
      </c>
      <c r="C3" s="609" t="s">
        <v>27</v>
      </c>
      <c r="D3" s="610" t="s">
        <v>28</v>
      </c>
      <c r="E3" s="611" t="s">
        <v>29</v>
      </c>
      <c r="F3" s="612" t="s">
        <v>30</v>
      </c>
      <c r="G3" s="612" t="s">
        <v>31</v>
      </c>
      <c r="H3" s="612" t="s">
        <v>32</v>
      </c>
      <c r="I3" s="610" t="s">
        <v>33</v>
      </c>
      <c r="J3" s="613">
        <v>2.2430555555555554E-2</v>
      </c>
      <c r="K3" s="614">
        <v>31</v>
      </c>
      <c r="L3" s="612" t="s">
        <v>34</v>
      </c>
      <c r="M3" s="615">
        <v>1336602</v>
      </c>
      <c r="N3" s="574" t="s">
        <v>35</v>
      </c>
      <c r="O3" s="575">
        <v>938959</v>
      </c>
      <c r="P3" s="575" t="s">
        <v>36</v>
      </c>
      <c r="Q3" s="226">
        <v>0.70249707841227227</v>
      </c>
      <c r="R3" s="310"/>
      <c r="S3" s="601"/>
      <c r="T3" s="390">
        <v>397643</v>
      </c>
      <c r="U3" s="226">
        <v>0.29750292158772768</v>
      </c>
      <c r="V3" s="575"/>
      <c r="W3" s="179"/>
      <c r="X3" s="154"/>
      <c r="Y3" s="6"/>
      <c r="Z3" s="6"/>
      <c r="AA3" s="6"/>
      <c r="AB3" s="6"/>
      <c r="AC3" s="6"/>
      <c r="AD3" s="6"/>
      <c r="AE3" s="6"/>
      <c r="AF3" s="6"/>
    </row>
    <row r="4" spans="1:32" s="45" customFormat="1" ht="17" customHeight="1" x14ac:dyDescent="0.2">
      <c r="A4" s="616">
        <v>2</v>
      </c>
      <c r="B4" s="617" t="s">
        <v>55</v>
      </c>
      <c r="C4" s="618" t="s">
        <v>56</v>
      </c>
      <c r="D4" s="618" t="s">
        <v>508</v>
      </c>
      <c r="E4" s="618" t="s">
        <v>29</v>
      </c>
      <c r="F4" s="617" t="s">
        <v>30</v>
      </c>
      <c r="G4" s="617" t="s">
        <v>31</v>
      </c>
      <c r="H4" s="619" t="s">
        <v>76</v>
      </c>
      <c r="I4" s="618" t="s">
        <v>33</v>
      </c>
      <c r="J4" s="620">
        <v>1.0267443783084551</v>
      </c>
      <c r="K4" s="621">
        <v>28</v>
      </c>
      <c r="L4" s="617" t="s">
        <v>34</v>
      </c>
      <c r="M4" s="622">
        <v>801183</v>
      </c>
      <c r="N4" s="174" t="s">
        <v>59</v>
      </c>
      <c r="O4" s="201">
        <v>377302</v>
      </c>
      <c r="P4" s="201">
        <v>150920</v>
      </c>
      <c r="Q4" s="241">
        <v>0.4709311106201704</v>
      </c>
      <c r="R4" s="199">
        <v>49588</v>
      </c>
      <c r="S4" s="248">
        <v>6.1893475023808542E-2</v>
      </c>
      <c r="T4" s="201">
        <v>374293</v>
      </c>
      <c r="U4" s="241">
        <v>0.46717541435602106</v>
      </c>
      <c r="V4" s="201">
        <v>118969</v>
      </c>
      <c r="W4" s="181"/>
      <c r="X4" s="154"/>
      <c r="Y4" s="6"/>
      <c r="Z4" s="6"/>
      <c r="AA4" s="6"/>
      <c r="AB4" s="6"/>
      <c r="AC4" s="6"/>
      <c r="AD4" s="6"/>
      <c r="AE4" s="6"/>
      <c r="AF4" s="6"/>
    </row>
    <row r="5" spans="1:32" s="45" customFormat="1" ht="16" customHeight="1" x14ac:dyDescent="0.2">
      <c r="A5" s="616">
        <v>3</v>
      </c>
      <c r="B5" s="623" t="s">
        <v>26</v>
      </c>
      <c r="C5" s="624" t="s">
        <v>27</v>
      </c>
      <c r="D5" s="624" t="s">
        <v>63</v>
      </c>
      <c r="E5" s="618" t="s">
        <v>29</v>
      </c>
      <c r="F5" s="625" t="s">
        <v>64</v>
      </c>
      <c r="G5" s="625" t="s">
        <v>36</v>
      </c>
      <c r="H5" s="625" t="s">
        <v>65</v>
      </c>
      <c r="I5" s="625" t="s">
        <v>33</v>
      </c>
      <c r="J5" s="626">
        <v>1.5613425925925926E-2</v>
      </c>
      <c r="K5" s="627">
        <v>7</v>
      </c>
      <c r="L5" s="617" t="s">
        <v>34</v>
      </c>
      <c r="M5" s="628">
        <v>570724</v>
      </c>
      <c r="N5" s="138" t="s">
        <v>42</v>
      </c>
      <c r="O5" s="206">
        <v>446599</v>
      </c>
      <c r="P5" s="207">
        <v>226378</v>
      </c>
      <c r="Q5" s="233">
        <v>0.78251308863829105</v>
      </c>
      <c r="R5" s="206"/>
      <c r="S5" s="279"/>
      <c r="T5" s="201">
        <v>124125</v>
      </c>
      <c r="U5" s="233">
        <v>0.21748691136170897</v>
      </c>
      <c r="V5" s="234"/>
      <c r="W5" s="181"/>
      <c r="X5" s="154"/>
      <c r="Y5" s="6"/>
      <c r="Z5" s="6"/>
      <c r="AA5" s="6"/>
      <c r="AB5" s="6"/>
      <c r="AC5" s="6"/>
      <c r="AD5" s="6"/>
      <c r="AE5" s="6"/>
      <c r="AF5" s="6"/>
    </row>
    <row r="6" spans="1:32" s="45" customFormat="1" ht="17" customHeight="1" x14ac:dyDescent="0.2">
      <c r="A6" s="616">
        <v>4</v>
      </c>
      <c r="B6" s="623" t="s">
        <v>610</v>
      </c>
      <c r="C6" s="618" t="s">
        <v>610</v>
      </c>
      <c r="D6" s="629" t="s">
        <v>611</v>
      </c>
      <c r="E6" s="618" t="s">
        <v>29</v>
      </c>
      <c r="F6" s="617" t="s">
        <v>300</v>
      </c>
      <c r="G6" s="617"/>
      <c r="H6" s="617" t="s">
        <v>40</v>
      </c>
      <c r="I6" s="618" t="s">
        <v>33</v>
      </c>
      <c r="J6" s="626">
        <v>1.9930555555555556E-2</v>
      </c>
      <c r="K6" s="627">
        <v>3</v>
      </c>
      <c r="L6" s="617" t="s">
        <v>34</v>
      </c>
      <c r="M6" s="622">
        <v>530487</v>
      </c>
      <c r="N6" s="258" t="s">
        <v>669</v>
      </c>
      <c r="O6" s="205">
        <v>485947</v>
      </c>
      <c r="P6" s="205">
        <v>209893</v>
      </c>
      <c r="Q6" s="232">
        <v>0.916039412841408</v>
      </c>
      <c r="R6" s="206"/>
      <c r="S6" s="237"/>
      <c r="T6" s="205">
        <v>44540</v>
      </c>
      <c r="U6" s="260">
        <v>8.3960587158592004E-2</v>
      </c>
      <c r="V6" s="205"/>
      <c r="W6" s="261"/>
      <c r="X6" s="262"/>
      <c r="Y6" s="263"/>
      <c r="Z6" s="263"/>
      <c r="AA6" s="263"/>
      <c r="AB6" s="263"/>
      <c r="AC6" s="263"/>
      <c r="AD6" s="263"/>
      <c r="AE6" s="263"/>
      <c r="AF6" s="263"/>
    </row>
    <row r="7" spans="1:32" s="45" customFormat="1" ht="17" customHeight="1" x14ac:dyDescent="0.2">
      <c r="A7" s="616">
        <v>5</v>
      </c>
      <c r="B7" s="617" t="s">
        <v>55</v>
      </c>
      <c r="C7" s="618" t="s">
        <v>56</v>
      </c>
      <c r="D7" s="618" t="s">
        <v>57</v>
      </c>
      <c r="E7" s="618" t="s">
        <v>29</v>
      </c>
      <c r="F7" s="617" t="s">
        <v>30</v>
      </c>
      <c r="G7" s="617" t="s">
        <v>31</v>
      </c>
      <c r="H7" s="619" t="s">
        <v>58</v>
      </c>
      <c r="I7" s="618" t="s">
        <v>33</v>
      </c>
      <c r="J7" s="620">
        <v>1.006388888888889</v>
      </c>
      <c r="K7" s="630">
        <v>20</v>
      </c>
      <c r="L7" s="617" t="s">
        <v>34</v>
      </c>
      <c r="M7" s="622">
        <v>462741</v>
      </c>
      <c r="N7" s="174" t="s">
        <v>59</v>
      </c>
      <c r="O7" s="201">
        <v>215348</v>
      </c>
      <c r="P7" s="201">
        <v>86139</v>
      </c>
      <c r="Q7" s="235">
        <v>0.4653747992937734</v>
      </c>
      <c r="R7" s="201">
        <v>54604</v>
      </c>
      <c r="S7" s="247">
        <v>0.11800121450228097</v>
      </c>
      <c r="T7" s="201">
        <v>192789</v>
      </c>
      <c r="U7" s="235">
        <v>0.41662398620394564</v>
      </c>
      <c r="V7" s="201">
        <v>51351.997190953218</v>
      </c>
      <c r="W7" s="181"/>
      <c r="X7" s="154"/>
      <c r="Y7" s="6"/>
      <c r="Z7" s="6"/>
      <c r="AA7" s="6"/>
      <c r="AB7" s="6"/>
      <c r="AC7" s="6"/>
      <c r="AD7" s="6"/>
      <c r="AE7" s="6"/>
      <c r="AF7" s="6"/>
    </row>
    <row r="8" spans="1:32" s="45" customFormat="1" ht="17" customHeight="1" x14ac:dyDescent="0.2">
      <c r="A8" s="580">
        <v>6</v>
      </c>
      <c r="B8" s="174" t="s">
        <v>524</v>
      </c>
      <c r="C8" s="174" t="s">
        <v>554</v>
      </c>
      <c r="D8" s="174" t="s">
        <v>562</v>
      </c>
      <c r="E8" s="174" t="s">
        <v>29</v>
      </c>
      <c r="F8" s="177" t="s">
        <v>30</v>
      </c>
      <c r="G8" s="177"/>
      <c r="H8" s="174" t="s">
        <v>563</v>
      </c>
      <c r="I8" s="174" t="s">
        <v>557</v>
      </c>
      <c r="J8" s="222">
        <v>1.7604166666666667E-2</v>
      </c>
      <c r="K8" s="219">
        <v>20</v>
      </c>
      <c r="L8" s="174" t="s">
        <v>34</v>
      </c>
      <c r="M8" s="201">
        <v>319963</v>
      </c>
      <c r="N8" s="174" t="s">
        <v>47</v>
      </c>
      <c r="O8" s="201">
        <v>200726</v>
      </c>
      <c r="P8" s="219">
        <v>101086</v>
      </c>
      <c r="Q8" s="235">
        <v>0.62734128633623265</v>
      </c>
      <c r="R8" s="236">
        <v>0</v>
      </c>
      <c r="S8" s="236">
        <v>0</v>
      </c>
      <c r="T8" s="201">
        <v>119237</v>
      </c>
      <c r="U8" s="235">
        <v>0.37265871366376735</v>
      </c>
      <c r="V8" s="201">
        <v>60948</v>
      </c>
      <c r="W8" s="185"/>
      <c r="X8" s="2"/>
      <c r="Y8" s="3"/>
      <c r="Z8" s="3"/>
      <c r="AA8" s="3"/>
      <c r="AB8" s="3"/>
      <c r="AC8" s="3"/>
      <c r="AD8" s="3"/>
      <c r="AE8" s="3"/>
      <c r="AF8" s="3"/>
    </row>
    <row r="9" spans="1:32" s="45" customFormat="1" ht="17" customHeight="1" x14ac:dyDescent="0.2">
      <c r="A9" s="180">
        <v>7</v>
      </c>
      <c r="B9" s="253" t="s">
        <v>610</v>
      </c>
      <c r="C9" s="253" t="s">
        <v>610</v>
      </c>
      <c r="D9" s="253" t="s">
        <v>613</v>
      </c>
      <c r="E9" s="328" t="s">
        <v>29</v>
      </c>
      <c r="F9" s="328" t="s">
        <v>64</v>
      </c>
      <c r="G9" s="328"/>
      <c r="H9" s="328" t="s">
        <v>93</v>
      </c>
      <c r="I9" s="328" t="s">
        <v>33</v>
      </c>
      <c r="J9" s="361">
        <v>4.2592592592592592E-2</v>
      </c>
      <c r="K9" s="426">
        <v>1</v>
      </c>
      <c r="L9" s="378" t="s">
        <v>34</v>
      </c>
      <c r="M9" s="382">
        <v>301322</v>
      </c>
      <c r="N9" s="253" t="s">
        <v>669</v>
      </c>
      <c r="O9" s="391">
        <v>212558</v>
      </c>
      <c r="P9" s="396">
        <v>104019</v>
      </c>
      <c r="Q9" s="403">
        <v>0.70541812413298732</v>
      </c>
      <c r="R9" s="407"/>
      <c r="S9" s="411"/>
      <c r="T9" s="396">
        <v>88764</v>
      </c>
      <c r="U9" s="403">
        <v>0.29458187586701268</v>
      </c>
      <c r="V9" s="416"/>
      <c r="W9" s="184"/>
      <c r="X9" s="156"/>
      <c r="Y9" s="24"/>
      <c r="Z9" s="24"/>
      <c r="AA9" s="24"/>
      <c r="AB9" s="24"/>
      <c r="AC9" s="24"/>
      <c r="AD9" s="24"/>
      <c r="AE9" s="24"/>
      <c r="AF9" s="24"/>
    </row>
    <row r="10" spans="1:32" s="45" customFormat="1" ht="17" customHeight="1" x14ac:dyDescent="0.2">
      <c r="A10" s="180">
        <v>8</v>
      </c>
      <c r="B10" s="138" t="s">
        <v>48</v>
      </c>
      <c r="C10" s="138" t="s">
        <v>49</v>
      </c>
      <c r="D10" s="138" t="s">
        <v>50</v>
      </c>
      <c r="E10" s="139" t="s">
        <v>29</v>
      </c>
      <c r="F10" s="139" t="s">
        <v>300</v>
      </c>
      <c r="G10" s="139"/>
      <c r="H10" s="139" t="s">
        <v>51</v>
      </c>
      <c r="I10" s="139" t="s">
        <v>531</v>
      </c>
      <c r="J10" s="216">
        <v>2.3148148148148147E-2</v>
      </c>
      <c r="K10" s="420">
        <v>4</v>
      </c>
      <c r="L10" s="378" t="s">
        <v>53</v>
      </c>
      <c r="M10" s="198">
        <v>292479</v>
      </c>
      <c r="N10" s="138" t="s">
        <v>87</v>
      </c>
      <c r="O10" s="206">
        <v>151210</v>
      </c>
      <c r="P10" s="208"/>
      <c r="Q10" s="233">
        <v>0.51699438250267538</v>
      </c>
      <c r="R10" s="206"/>
      <c r="S10" s="230">
        <v>0</v>
      </c>
      <c r="T10" s="206">
        <v>141269</v>
      </c>
      <c r="U10" s="233">
        <v>0.48300561749732457</v>
      </c>
      <c r="V10" s="207">
        <v>24236</v>
      </c>
      <c r="W10" s="181"/>
      <c r="X10" s="154"/>
      <c r="Y10" s="6"/>
      <c r="Z10" s="6"/>
      <c r="AA10" s="6"/>
      <c r="AB10" s="6"/>
      <c r="AC10" s="6"/>
      <c r="AD10" s="6"/>
      <c r="AE10" s="6"/>
      <c r="AF10" s="6"/>
    </row>
    <row r="11" spans="1:32" s="45" customFormat="1" ht="17" customHeight="1" x14ac:dyDescent="0.2">
      <c r="A11" s="180">
        <v>9</v>
      </c>
      <c r="B11" s="253" t="s">
        <v>55</v>
      </c>
      <c r="C11" s="253" t="s">
        <v>56</v>
      </c>
      <c r="D11" s="253" t="s">
        <v>509</v>
      </c>
      <c r="E11" s="328" t="s">
        <v>29</v>
      </c>
      <c r="F11" s="328" t="s">
        <v>30</v>
      </c>
      <c r="G11" s="328" t="s">
        <v>31</v>
      </c>
      <c r="H11" s="328" t="s">
        <v>74</v>
      </c>
      <c r="I11" s="328" t="s">
        <v>33</v>
      </c>
      <c r="J11" s="361">
        <v>1.006538773145941</v>
      </c>
      <c r="K11" s="426">
        <v>20</v>
      </c>
      <c r="L11" s="378" t="s">
        <v>34</v>
      </c>
      <c r="M11" s="382">
        <v>285489</v>
      </c>
      <c r="N11" s="253" t="s">
        <v>59</v>
      </c>
      <c r="O11" s="391">
        <v>172875</v>
      </c>
      <c r="P11" s="396">
        <v>69150</v>
      </c>
      <c r="Q11" s="403">
        <v>0.60553996826497691</v>
      </c>
      <c r="R11" s="407">
        <v>35268</v>
      </c>
      <c r="S11" s="411">
        <v>0.12353540766894697</v>
      </c>
      <c r="T11" s="396">
        <v>77346</v>
      </c>
      <c r="U11" s="403">
        <v>0.27092462406607609</v>
      </c>
      <c r="V11" s="416">
        <v>20602.16907983063</v>
      </c>
      <c r="W11" s="181"/>
      <c r="X11" s="154"/>
      <c r="Y11" s="6"/>
      <c r="Z11" s="6"/>
      <c r="AA11" s="6"/>
      <c r="AB11" s="6"/>
      <c r="AC11" s="6"/>
      <c r="AD11" s="6"/>
      <c r="AE11" s="6"/>
      <c r="AF11" s="6"/>
    </row>
    <row r="12" spans="1:32" s="45" customFormat="1" ht="17" customHeight="1" x14ac:dyDescent="0.2">
      <c r="A12" s="180">
        <v>10</v>
      </c>
      <c r="B12" s="170" t="s">
        <v>26</v>
      </c>
      <c r="C12" s="174" t="s">
        <v>27</v>
      </c>
      <c r="D12" s="175" t="s">
        <v>525</v>
      </c>
      <c r="E12" s="142" t="s">
        <v>29</v>
      </c>
      <c r="F12" s="143" t="s">
        <v>30</v>
      </c>
      <c r="G12" s="143" t="s">
        <v>36</v>
      </c>
      <c r="H12" s="143" t="s">
        <v>526</v>
      </c>
      <c r="I12" s="142" t="s">
        <v>33</v>
      </c>
      <c r="J12" s="216">
        <v>2.7534722222222221E-2</v>
      </c>
      <c r="K12" s="420">
        <v>7</v>
      </c>
      <c r="L12" s="173" t="s">
        <v>34</v>
      </c>
      <c r="M12" s="199">
        <v>282408</v>
      </c>
      <c r="N12" s="138" t="s">
        <v>42</v>
      </c>
      <c r="O12" s="206">
        <v>61657</v>
      </c>
      <c r="P12" s="206">
        <v>26056</v>
      </c>
      <c r="Q12" s="233">
        <v>0.2183259681028866</v>
      </c>
      <c r="R12" s="206"/>
      <c r="S12" s="237"/>
      <c r="T12" s="206">
        <v>220751</v>
      </c>
      <c r="U12" s="238">
        <v>0.78167403189711337</v>
      </c>
      <c r="V12" s="206"/>
      <c r="W12" s="181"/>
      <c r="X12" s="154"/>
      <c r="Y12" s="6"/>
      <c r="Z12" s="6"/>
      <c r="AA12" s="6"/>
      <c r="AB12" s="6"/>
      <c r="AC12" s="6"/>
      <c r="AD12" s="6"/>
      <c r="AE12" s="6"/>
      <c r="AF12" s="6"/>
    </row>
    <row r="13" spans="1:32" s="45" customFormat="1" ht="17" customHeight="1" x14ac:dyDescent="0.2">
      <c r="A13" s="180">
        <v>11</v>
      </c>
      <c r="B13" s="170" t="s">
        <v>66</v>
      </c>
      <c r="C13" s="171" t="s">
        <v>67</v>
      </c>
      <c r="D13" s="172" t="s">
        <v>591</v>
      </c>
      <c r="E13" s="142" t="s">
        <v>29</v>
      </c>
      <c r="F13" s="143" t="s">
        <v>64</v>
      </c>
      <c r="G13" s="143"/>
      <c r="H13" s="143" t="s">
        <v>592</v>
      </c>
      <c r="I13" s="143" t="s">
        <v>33</v>
      </c>
      <c r="J13" s="216">
        <v>0</v>
      </c>
      <c r="K13" s="420">
        <v>0</v>
      </c>
      <c r="L13" s="143" t="s">
        <v>34</v>
      </c>
      <c r="M13" s="199">
        <v>256103</v>
      </c>
      <c r="N13" s="138" t="s">
        <v>544</v>
      </c>
      <c r="O13" s="206">
        <v>4703</v>
      </c>
      <c r="P13" s="206">
        <v>1380</v>
      </c>
      <c r="Q13" s="233">
        <v>1.8363705227974682E-2</v>
      </c>
      <c r="R13" s="206">
        <v>0</v>
      </c>
      <c r="S13" s="237">
        <v>0</v>
      </c>
      <c r="T13" s="206">
        <v>251400</v>
      </c>
      <c r="U13" s="238">
        <v>0.9816362947720253</v>
      </c>
      <c r="V13" s="206">
        <v>101000</v>
      </c>
      <c r="W13" s="181"/>
      <c r="X13" s="154"/>
      <c r="Y13" s="6"/>
      <c r="Z13" s="6"/>
      <c r="AA13" s="6"/>
      <c r="AB13" s="6"/>
      <c r="AC13" s="6"/>
      <c r="AD13" s="6"/>
      <c r="AE13" s="6"/>
      <c r="AF13" s="6"/>
    </row>
    <row r="14" spans="1:32" s="264" customFormat="1" ht="17" customHeight="1" x14ac:dyDescent="0.2">
      <c r="A14" s="180">
        <v>12</v>
      </c>
      <c r="B14" s="251" t="s">
        <v>524</v>
      </c>
      <c r="C14" s="258" t="s">
        <v>554</v>
      </c>
      <c r="D14" s="258" t="s">
        <v>288</v>
      </c>
      <c r="E14" s="271" t="s">
        <v>29</v>
      </c>
      <c r="F14" s="271" t="s">
        <v>64</v>
      </c>
      <c r="G14" s="271"/>
      <c r="H14" s="271" t="s">
        <v>558</v>
      </c>
      <c r="I14" s="271" t="s">
        <v>557</v>
      </c>
      <c r="J14" s="255">
        <v>0</v>
      </c>
      <c r="K14" s="425">
        <v>0</v>
      </c>
      <c r="L14" s="254" t="s">
        <v>34</v>
      </c>
      <c r="M14" s="257">
        <v>255771</v>
      </c>
      <c r="N14" s="258" t="s">
        <v>47</v>
      </c>
      <c r="O14" s="205">
        <v>20103</v>
      </c>
      <c r="P14" s="276">
        <v>10305</v>
      </c>
      <c r="Q14" s="232">
        <v>7.8597651805716831E-2</v>
      </c>
      <c r="R14" s="206">
        <v>0</v>
      </c>
      <c r="S14" s="237">
        <v>0</v>
      </c>
      <c r="T14" s="205">
        <v>235668</v>
      </c>
      <c r="U14" s="232">
        <v>0.92140234819428313</v>
      </c>
      <c r="V14" s="277">
        <v>60482</v>
      </c>
      <c r="W14" s="261"/>
      <c r="X14" s="262"/>
      <c r="Y14" s="263"/>
      <c r="Z14" s="263"/>
      <c r="AA14" s="263"/>
      <c r="AB14" s="263"/>
      <c r="AC14" s="263"/>
      <c r="AD14" s="263"/>
      <c r="AE14" s="263"/>
      <c r="AF14" s="263"/>
    </row>
    <row r="15" spans="1:32" s="264" customFormat="1" ht="17" customHeight="1" x14ac:dyDescent="0.2">
      <c r="A15" s="180">
        <v>13</v>
      </c>
      <c r="B15" s="253" t="s">
        <v>66</v>
      </c>
      <c r="C15" s="253" t="s">
        <v>67</v>
      </c>
      <c r="D15" s="253" t="s">
        <v>68</v>
      </c>
      <c r="E15" s="328" t="s">
        <v>29</v>
      </c>
      <c r="F15" s="328" t="s">
        <v>64</v>
      </c>
      <c r="G15" s="328" t="s">
        <v>85</v>
      </c>
      <c r="H15" s="328" t="s">
        <v>69</v>
      </c>
      <c r="I15" s="328" t="s">
        <v>33</v>
      </c>
      <c r="J15" s="361">
        <v>0</v>
      </c>
      <c r="K15" s="426">
        <v>0</v>
      </c>
      <c r="L15" s="378" t="s">
        <v>34</v>
      </c>
      <c r="M15" s="382">
        <v>237516</v>
      </c>
      <c r="N15" s="253" t="s">
        <v>544</v>
      </c>
      <c r="O15" s="391">
        <v>87616</v>
      </c>
      <c r="P15" s="396">
        <v>13726</v>
      </c>
      <c r="Q15" s="403">
        <v>0.36888462250964144</v>
      </c>
      <c r="R15" s="206">
        <v>0</v>
      </c>
      <c r="S15" s="411">
        <v>0</v>
      </c>
      <c r="T15" s="396">
        <v>149900</v>
      </c>
      <c r="U15" s="403">
        <v>0.63111537749035851</v>
      </c>
      <c r="V15" s="416">
        <v>63500</v>
      </c>
      <c r="W15" s="183"/>
      <c r="X15" s="156"/>
      <c r="Y15" s="24"/>
      <c r="Z15" s="24"/>
      <c r="AA15" s="24"/>
      <c r="AB15" s="24"/>
      <c r="AC15" s="24"/>
      <c r="AD15" s="24"/>
      <c r="AE15" s="24"/>
      <c r="AF15" s="24"/>
    </row>
    <row r="16" spans="1:32" s="264" customFormat="1" ht="17" customHeight="1" x14ac:dyDescent="0.2">
      <c r="A16" s="180">
        <v>14</v>
      </c>
      <c r="B16" s="251" t="s">
        <v>26</v>
      </c>
      <c r="C16" s="252" t="s">
        <v>27</v>
      </c>
      <c r="D16" s="253" t="s">
        <v>77</v>
      </c>
      <c r="E16" s="252" t="s">
        <v>29</v>
      </c>
      <c r="F16" s="254" t="s">
        <v>30</v>
      </c>
      <c r="G16" s="254" t="s">
        <v>31</v>
      </c>
      <c r="H16" s="254" t="s">
        <v>78</v>
      </c>
      <c r="I16" s="252" t="s">
        <v>33</v>
      </c>
      <c r="J16" s="255">
        <v>1.1631944444444445E-2</v>
      </c>
      <c r="K16" s="256">
        <v>20</v>
      </c>
      <c r="L16" s="254" t="s">
        <v>34</v>
      </c>
      <c r="M16" s="257">
        <v>209916</v>
      </c>
      <c r="N16" s="258" t="s">
        <v>42</v>
      </c>
      <c r="O16" s="205">
        <v>174164</v>
      </c>
      <c r="P16" s="205">
        <v>128788</v>
      </c>
      <c r="Q16" s="232">
        <v>0.82968425465424267</v>
      </c>
      <c r="R16" s="206"/>
      <c r="S16" s="237"/>
      <c r="T16" s="205">
        <v>35752</v>
      </c>
      <c r="U16" s="260">
        <v>0.17031574534575736</v>
      </c>
      <c r="V16" s="205"/>
      <c r="W16" s="261"/>
      <c r="X16" s="262"/>
      <c r="Y16" s="263"/>
      <c r="Z16" s="263"/>
      <c r="AA16" s="263"/>
      <c r="AB16" s="263"/>
      <c r="AC16" s="263"/>
      <c r="AD16" s="263"/>
      <c r="AE16" s="263"/>
      <c r="AF16" s="263"/>
    </row>
    <row r="17" spans="1:32" s="264" customFormat="1" ht="17" customHeight="1" x14ac:dyDescent="0.2">
      <c r="A17" s="180">
        <v>15</v>
      </c>
      <c r="B17" s="138" t="s">
        <v>48</v>
      </c>
      <c r="C17" s="174" t="s">
        <v>83</v>
      </c>
      <c r="D17" s="174" t="s">
        <v>115</v>
      </c>
      <c r="E17" s="139" t="s">
        <v>29</v>
      </c>
      <c r="F17" s="177" t="s">
        <v>64</v>
      </c>
      <c r="G17" s="177" t="s">
        <v>85</v>
      </c>
      <c r="H17" s="191" t="s">
        <v>117</v>
      </c>
      <c r="I17" s="174" t="s">
        <v>33</v>
      </c>
      <c r="J17" s="218">
        <v>2.0162037037037037E-2</v>
      </c>
      <c r="K17" s="423">
        <v>4</v>
      </c>
      <c r="L17" s="143" t="s">
        <v>53</v>
      </c>
      <c r="M17" s="199">
        <v>185550</v>
      </c>
      <c r="N17" s="174" t="s">
        <v>87</v>
      </c>
      <c r="O17" s="201">
        <v>53827</v>
      </c>
      <c r="P17" s="201"/>
      <c r="Q17" s="235">
        <v>0.290094314201024</v>
      </c>
      <c r="R17" s="206"/>
      <c r="S17" s="247">
        <v>0</v>
      </c>
      <c r="T17" s="201">
        <v>131723</v>
      </c>
      <c r="U17" s="235">
        <v>0.70990568579897606</v>
      </c>
      <c r="V17" s="201">
        <v>73202</v>
      </c>
      <c r="W17" s="181"/>
      <c r="X17" s="154"/>
      <c r="Y17" s="6"/>
      <c r="Z17" s="6"/>
      <c r="AA17" s="6"/>
      <c r="AB17" s="6"/>
      <c r="AC17" s="6"/>
      <c r="AD17" s="6"/>
      <c r="AE17" s="6"/>
      <c r="AF17" s="6"/>
    </row>
    <row r="18" spans="1:32" s="45" customFormat="1" ht="17" customHeight="1" x14ac:dyDescent="0.2">
      <c r="A18" s="180">
        <v>16</v>
      </c>
      <c r="B18" s="251" t="s">
        <v>524</v>
      </c>
      <c r="C18" s="138" t="s">
        <v>554</v>
      </c>
      <c r="D18" s="172" t="s">
        <v>555</v>
      </c>
      <c r="E18" s="142" t="s">
        <v>29</v>
      </c>
      <c r="F18" s="143" t="s">
        <v>30</v>
      </c>
      <c r="G18" s="143"/>
      <c r="H18" s="143" t="s">
        <v>556</v>
      </c>
      <c r="I18" s="142" t="s">
        <v>557</v>
      </c>
      <c r="J18" s="216">
        <v>4.4791666666666667E-2</v>
      </c>
      <c r="K18" s="217">
        <v>1</v>
      </c>
      <c r="L18" s="143" t="s">
        <v>34</v>
      </c>
      <c r="M18" s="198">
        <v>169611</v>
      </c>
      <c r="N18" s="138" t="s">
        <v>47</v>
      </c>
      <c r="O18" s="206">
        <v>52149</v>
      </c>
      <c r="P18" s="206">
        <v>42590</v>
      </c>
      <c r="Q18" s="233">
        <v>0.3074623697755452</v>
      </c>
      <c r="R18" s="206">
        <v>0</v>
      </c>
      <c r="S18" s="237">
        <v>0</v>
      </c>
      <c r="T18" s="206">
        <v>117462</v>
      </c>
      <c r="U18" s="238">
        <v>0.6925376302244548</v>
      </c>
      <c r="V18" s="206">
        <v>43392</v>
      </c>
      <c r="W18" s="181"/>
      <c r="X18" s="154"/>
      <c r="Y18" s="6"/>
      <c r="Z18" s="6"/>
      <c r="AA18" s="6"/>
      <c r="AB18" s="6"/>
      <c r="AC18" s="6"/>
      <c r="AD18" s="6"/>
      <c r="AE18" s="6"/>
      <c r="AF18" s="6"/>
    </row>
    <row r="19" spans="1:32" s="45" customFormat="1" ht="17" customHeight="1" x14ac:dyDescent="0.2">
      <c r="A19" s="180">
        <v>17</v>
      </c>
      <c r="B19" s="177" t="s">
        <v>26</v>
      </c>
      <c r="C19" s="174" t="s">
        <v>27</v>
      </c>
      <c r="D19" s="174" t="s">
        <v>71</v>
      </c>
      <c r="E19" s="174" t="s">
        <v>29</v>
      </c>
      <c r="F19" s="177" t="s">
        <v>30</v>
      </c>
      <c r="G19" s="177"/>
      <c r="H19" s="191" t="s">
        <v>72</v>
      </c>
      <c r="I19" s="174" t="s">
        <v>33</v>
      </c>
      <c r="J19" s="218">
        <v>3.920138888888889E-2</v>
      </c>
      <c r="K19" s="423">
        <v>2</v>
      </c>
      <c r="L19" s="173" t="s">
        <v>34</v>
      </c>
      <c r="M19" s="199">
        <v>154240</v>
      </c>
      <c r="N19" s="174" t="s">
        <v>35</v>
      </c>
      <c r="O19" s="201">
        <v>48618</v>
      </c>
      <c r="P19" s="201" t="s">
        <v>36</v>
      </c>
      <c r="Q19" s="241">
        <v>0.31521006224066389</v>
      </c>
      <c r="R19" s="206"/>
      <c r="S19" s="237"/>
      <c r="T19" s="201">
        <v>105622</v>
      </c>
      <c r="U19" s="241">
        <v>0.68478993775933605</v>
      </c>
      <c r="V19" s="201"/>
      <c r="W19" s="184"/>
      <c r="X19" s="156"/>
      <c r="Y19" s="24"/>
      <c r="Z19" s="24"/>
      <c r="AA19" s="24"/>
      <c r="AB19" s="24"/>
      <c r="AC19" s="24"/>
      <c r="AD19" s="24"/>
      <c r="AE19" s="24"/>
      <c r="AF19" s="24"/>
    </row>
    <row r="20" spans="1:32" s="45" customFormat="1" ht="17" customHeight="1" x14ac:dyDescent="0.2">
      <c r="A20" s="180">
        <v>18</v>
      </c>
      <c r="B20" s="251" t="s">
        <v>48</v>
      </c>
      <c r="C20" s="138" t="s">
        <v>83</v>
      </c>
      <c r="D20" s="138" t="s">
        <v>84</v>
      </c>
      <c r="E20" s="139" t="s">
        <v>29</v>
      </c>
      <c r="F20" s="139" t="s">
        <v>64</v>
      </c>
      <c r="G20" s="139" t="s">
        <v>85</v>
      </c>
      <c r="H20" s="139" t="s">
        <v>86</v>
      </c>
      <c r="I20" s="139" t="s">
        <v>33</v>
      </c>
      <c r="J20" s="216">
        <v>2.6122685185185186E-2</v>
      </c>
      <c r="K20" s="217">
        <v>4</v>
      </c>
      <c r="L20" s="143" t="s">
        <v>53</v>
      </c>
      <c r="M20" s="199">
        <v>142504</v>
      </c>
      <c r="N20" s="138" t="s">
        <v>87</v>
      </c>
      <c r="O20" s="206">
        <v>55001</v>
      </c>
      <c r="P20" s="206"/>
      <c r="Q20" s="233">
        <v>0.38596109582888899</v>
      </c>
      <c r="R20" s="206"/>
      <c r="S20" s="230">
        <v>0</v>
      </c>
      <c r="T20" s="206">
        <v>87503</v>
      </c>
      <c r="U20" s="233">
        <v>0.61403890417111096</v>
      </c>
      <c r="V20" s="206">
        <v>41766</v>
      </c>
      <c r="W20" s="185"/>
      <c r="X20" s="2"/>
      <c r="Y20" s="3"/>
      <c r="Z20" s="3"/>
      <c r="AA20" s="3"/>
      <c r="AB20" s="3"/>
      <c r="AC20" s="3"/>
      <c r="AD20" s="3"/>
      <c r="AE20" s="3"/>
      <c r="AF20" s="3"/>
    </row>
    <row r="21" spans="1:32" s="45" customFormat="1" ht="17" customHeight="1" x14ac:dyDescent="0.2">
      <c r="A21" s="180">
        <v>19</v>
      </c>
      <c r="B21" s="251" t="s">
        <v>48</v>
      </c>
      <c r="C21" s="138" t="s">
        <v>49</v>
      </c>
      <c r="D21" s="172" t="s">
        <v>118</v>
      </c>
      <c r="E21" s="174" t="s">
        <v>29</v>
      </c>
      <c r="F21" s="173" t="s">
        <v>30</v>
      </c>
      <c r="G21" s="173" t="s">
        <v>98</v>
      </c>
      <c r="H21" s="173" t="s">
        <v>120</v>
      </c>
      <c r="I21" s="172" t="s">
        <v>33</v>
      </c>
      <c r="J21" s="220">
        <v>5.0995370370370371E-2</v>
      </c>
      <c r="K21" s="221">
        <v>2</v>
      </c>
      <c r="L21" s="173" t="s">
        <v>53</v>
      </c>
      <c r="M21" s="200">
        <v>131266</v>
      </c>
      <c r="N21" s="172" t="s">
        <v>87</v>
      </c>
      <c r="O21" s="209">
        <v>34602</v>
      </c>
      <c r="P21" s="209"/>
      <c r="Q21" s="239">
        <v>0.263602151356787</v>
      </c>
      <c r="R21" s="209"/>
      <c r="S21" s="240">
        <v>0</v>
      </c>
      <c r="T21" s="209">
        <v>96664</v>
      </c>
      <c r="U21" s="239">
        <v>0.736397848643213</v>
      </c>
      <c r="V21" s="209">
        <v>45166</v>
      </c>
      <c r="W21" s="181"/>
      <c r="X21" s="154"/>
      <c r="Y21" s="6"/>
      <c r="Z21" s="6"/>
      <c r="AA21" s="6"/>
      <c r="AB21" s="6"/>
      <c r="AC21" s="6"/>
      <c r="AD21" s="6"/>
      <c r="AE21" s="6"/>
      <c r="AF21" s="6"/>
    </row>
    <row r="22" spans="1:32" s="45" customFormat="1" ht="17" customHeight="1" x14ac:dyDescent="0.2">
      <c r="A22" s="180">
        <v>20</v>
      </c>
      <c r="B22" s="251" t="s">
        <v>610</v>
      </c>
      <c r="C22" s="138" t="s">
        <v>610</v>
      </c>
      <c r="D22" s="174" t="s">
        <v>612</v>
      </c>
      <c r="E22" s="174" t="s">
        <v>29</v>
      </c>
      <c r="F22" s="177" t="s">
        <v>602</v>
      </c>
      <c r="G22" s="177"/>
      <c r="H22" s="189" t="s">
        <v>550</v>
      </c>
      <c r="I22" s="174" t="s">
        <v>33</v>
      </c>
      <c r="J22" s="222">
        <v>3.2361111111111111E-2</v>
      </c>
      <c r="K22" s="219">
        <v>3</v>
      </c>
      <c r="L22" s="143" t="s">
        <v>34</v>
      </c>
      <c r="M22" s="199">
        <v>117685</v>
      </c>
      <c r="N22" s="174" t="s">
        <v>669</v>
      </c>
      <c r="O22" s="201">
        <v>116788</v>
      </c>
      <c r="P22" s="201">
        <v>59876</v>
      </c>
      <c r="Q22" s="233">
        <v>0.99237795810851004</v>
      </c>
      <c r="R22" s="206"/>
      <c r="S22" s="206"/>
      <c r="T22" s="201">
        <v>897</v>
      </c>
      <c r="U22" s="233">
        <v>7.6220418914899942E-3</v>
      </c>
      <c r="V22" s="201"/>
      <c r="W22" s="181"/>
      <c r="X22" s="154"/>
      <c r="Y22" s="6"/>
      <c r="Z22" s="6"/>
      <c r="AA22" s="6"/>
      <c r="AB22" s="6"/>
      <c r="AC22" s="6"/>
      <c r="AD22" s="6"/>
      <c r="AE22" s="6"/>
      <c r="AF22" s="6"/>
    </row>
    <row r="23" spans="1:32" s="45" customFormat="1" ht="17" customHeight="1" x14ac:dyDescent="0.2">
      <c r="A23" s="180">
        <v>21</v>
      </c>
      <c r="B23" s="251" t="s">
        <v>48</v>
      </c>
      <c r="C23" s="138" t="s">
        <v>49</v>
      </c>
      <c r="D23" s="138" t="s">
        <v>137</v>
      </c>
      <c r="E23" s="139" t="s">
        <v>29</v>
      </c>
      <c r="F23" s="139" t="s">
        <v>308</v>
      </c>
      <c r="G23" s="139" t="s">
        <v>113</v>
      </c>
      <c r="H23" s="139" t="s">
        <v>138</v>
      </c>
      <c r="I23" s="139" t="s">
        <v>33</v>
      </c>
      <c r="J23" s="216">
        <v>1.894675925925926E-2</v>
      </c>
      <c r="K23" s="217">
        <v>5</v>
      </c>
      <c r="L23" s="143" t="s">
        <v>53</v>
      </c>
      <c r="M23" s="199">
        <v>116190</v>
      </c>
      <c r="N23" s="138" t="s">
        <v>87</v>
      </c>
      <c r="O23" s="206">
        <v>89980</v>
      </c>
      <c r="P23" s="206"/>
      <c r="Q23" s="233">
        <v>0.77442120664428948</v>
      </c>
      <c r="R23" s="206"/>
      <c r="S23" s="279">
        <v>0</v>
      </c>
      <c r="T23" s="206">
        <v>26210</v>
      </c>
      <c r="U23" s="233">
        <v>0.22557879335571046</v>
      </c>
      <c r="V23" s="206">
        <v>7873</v>
      </c>
      <c r="W23" s="184"/>
      <c r="X23" s="157"/>
      <c r="Y23" s="30"/>
      <c r="Z23" s="30"/>
      <c r="AA23" s="30"/>
      <c r="AB23" s="30"/>
      <c r="AC23" s="30"/>
      <c r="AD23" s="30"/>
      <c r="AE23" s="30"/>
      <c r="AF23" s="30"/>
    </row>
    <row r="24" spans="1:32" s="45" customFormat="1" ht="17" customHeight="1" x14ac:dyDescent="0.2">
      <c r="A24" s="180">
        <v>22</v>
      </c>
      <c r="B24" s="251" t="s">
        <v>610</v>
      </c>
      <c r="C24" s="252" t="s">
        <v>610</v>
      </c>
      <c r="D24" s="253" t="s">
        <v>629</v>
      </c>
      <c r="E24" s="252" t="s">
        <v>29</v>
      </c>
      <c r="F24" s="254" t="s">
        <v>140</v>
      </c>
      <c r="G24" s="254"/>
      <c r="H24" s="254" t="s">
        <v>173</v>
      </c>
      <c r="I24" s="252" t="s">
        <v>33</v>
      </c>
      <c r="J24" s="255">
        <v>2.2511574074074073E-2</v>
      </c>
      <c r="K24" s="256">
        <v>4</v>
      </c>
      <c r="L24" s="254" t="s">
        <v>34</v>
      </c>
      <c r="M24" s="257">
        <v>106191</v>
      </c>
      <c r="N24" s="258" t="s">
        <v>669</v>
      </c>
      <c r="O24" s="205">
        <v>14071</v>
      </c>
      <c r="P24" s="205">
        <v>9546</v>
      </c>
      <c r="Q24" s="232">
        <v>0.13250652126828075</v>
      </c>
      <c r="R24" s="206"/>
      <c r="S24" s="237"/>
      <c r="T24" s="205">
        <v>92120</v>
      </c>
      <c r="U24" s="260">
        <v>0.86749347873171923</v>
      </c>
      <c r="V24" s="205"/>
      <c r="W24" s="261"/>
      <c r="X24" s="262"/>
      <c r="Y24" s="263"/>
      <c r="Z24" s="263"/>
      <c r="AA24" s="263"/>
      <c r="AB24" s="263"/>
      <c r="AC24" s="263"/>
      <c r="AD24" s="263"/>
      <c r="AE24" s="263"/>
      <c r="AF24" s="263"/>
    </row>
    <row r="25" spans="1:32" s="45" customFormat="1" ht="17" customHeight="1" x14ac:dyDescent="0.2">
      <c r="A25" s="180">
        <v>23</v>
      </c>
      <c r="B25" s="177" t="s">
        <v>610</v>
      </c>
      <c r="C25" s="174" t="s">
        <v>610</v>
      </c>
      <c r="D25" s="174" t="s">
        <v>129</v>
      </c>
      <c r="E25" s="177" t="s">
        <v>29</v>
      </c>
      <c r="F25" s="177" t="s">
        <v>512</v>
      </c>
      <c r="G25" s="177"/>
      <c r="H25" s="317" t="s">
        <v>132</v>
      </c>
      <c r="I25" s="177" t="s">
        <v>33</v>
      </c>
      <c r="J25" s="218">
        <v>1.7187499999999998E-2</v>
      </c>
      <c r="K25" s="423">
        <v>4</v>
      </c>
      <c r="L25" s="143" t="s">
        <v>34</v>
      </c>
      <c r="M25" s="199">
        <v>92165</v>
      </c>
      <c r="N25" s="174" t="s">
        <v>669</v>
      </c>
      <c r="O25" s="201">
        <v>52793</v>
      </c>
      <c r="P25" s="318">
        <v>28508</v>
      </c>
      <c r="Q25" s="241">
        <v>0.57280963489394021</v>
      </c>
      <c r="R25" s="319"/>
      <c r="S25" s="248"/>
      <c r="T25" s="201">
        <v>39372</v>
      </c>
      <c r="U25" s="241">
        <v>0.42719036510605979</v>
      </c>
      <c r="V25" s="210"/>
      <c r="W25" s="183"/>
      <c r="X25" s="156"/>
      <c r="Y25" s="24"/>
      <c r="Z25" s="24"/>
      <c r="AA25" s="24"/>
      <c r="AB25" s="24"/>
      <c r="AC25" s="24"/>
      <c r="AD25" s="24"/>
      <c r="AE25" s="24"/>
      <c r="AF25" s="24"/>
    </row>
    <row r="26" spans="1:32" s="45" customFormat="1" ht="17" customHeight="1" x14ac:dyDescent="0.2">
      <c r="A26" s="180">
        <v>24</v>
      </c>
      <c r="B26" s="253" t="s">
        <v>610</v>
      </c>
      <c r="C26" s="253" t="s">
        <v>610</v>
      </c>
      <c r="D26" s="253" t="s">
        <v>619</v>
      </c>
      <c r="E26" s="328" t="s">
        <v>29</v>
      </c>
      <c r="F26" s="328" t="s">
        <v>146</v>
      </c>
      <c r="G26" s="328" t="s">
        <v>167</v>
      </c>
      <c r="H26" s="328" t="s">
        <v>545</v>
      </c>
      <c r="I26" s="328" t="s">
        <v>33</v>
      </c>
      <c r="J26" s="361">
        <v>3.4942129629629635E-2</v>
      </c>
      <c r="K26" s="426">
        <v>1</v>
      </c>
      <c r="L26" s="378" t="s">
        <v>34</v>
      </c>
      <c r="M26" s="382">
        <v>90066</v>
      </c>
      <c r="N26" s="253" t="s">
        <v>669</v>
      </c>
      <c r="O26" s="391">
        <v>24447</v>
      </c>
      <c r="P26" s="396">
        <v>14641</v>
      </c>
      <c r="Q26" s="403">
        <v>0.27143428152688026</v>
      </c>
      <c r="R26" s="206"/>
      <c r="S26" s="237"/>
      <c r="T26" s="396">
        <v>65619</v>
      </c>
      <c r="U26" s="403">
        <v>0.72856571847311968</v>
      </c>
      <c r="V26" s="416"/>
      <c r="W26" s="181"/>
      <c r="X26" s="154"/>
      <c r="Y26" s="6"/>
      <c r="Z26" s="6"/>
      <c r="AA26" s="6"/>
      <c r="AB26" s="6"/>
      <c r="AC26" s="6"/>
      <c r="AD26" s="6"/>
      <c r="AE26" s="6"/>
      <c r="AF26" s="6"/>
    </row>
    <row r="27" spans="1:32" s="45" customFormat="1" ht="17" customHeight="1" x14ac:dyDescent="0.2">
      <c r="A27" s="180">
        <v>25</v>
      </c>
      <c r="B27" s="138" t="s">
        <v>26</v>
      </c>
      <c r="C27" s="138" t="s">
        <v>27</v>
      </c>
      <c r="D27" s="138" t="s">
        <v>94</v>
      </c>
      <c r="E27" s="139" t="s">
        <v>29</v>
      </c>
      <c r="F27" s="139" t="s">
        <v>95</v>
      </c>
      <c r="G27" s="139" t="s">
        <v>36</v>
      </c>
      <c r="H27" s="139" t="s">
        <v>96</v>
      </c>
      <c r="I27" s="139" t="s">
        <v>33</v>
      </c>
      <c r="J27" s="216">
        <v>5.3101851851851851E-2</v>
      </c>
      <c r="K27" s="420">
        <v>4</v>
      </c>
      <c r="L27" s="143" t="s">
        <v>34</v>
      </c>
      <c r="M27" s="199">
        <v>88357</v>
      </c>
      <c r="N27" s="138" t="s">
        <v>42</v>
      </c>
      <c r="O27" s="206">
        <v>72591</v>
      </c>
      <c r="P27" s="206">
        <v>52460</v>
      </c>
      <c r="Q27" s="233">
        <v>0.82156478830200208</v>
      </c>
      <c r="R27" s="206"/>
      <c r="S27" s="230"/>
      <c r="T27" s="206">
        <v>15766</v>
      </c>
      <c r="U27" s="233">
        <v>0.17843521169799789</v>
      </c>
      <c r="V27" s="206"/>
      <c r="W27" s="185"/>
      <c r="X27" s="2"/>
      <c r="Y27" s="3"/>
      <c r="Z27" s="3"/>
      <c r="AA27" s="3"/>
      <c r="AB27" s="3"/>
      <c r="AC27" s="3"/>
      <c r="AD27" s="3"/>
      <c r="AE27" s="3"/>
      <c r="AF27" s="3"/>
    </row>
    <row r="28" spans="1:32" s="45" customFormat="1" ht="17" customHeight="1" x14ac:dyDescent="0.2">
      <c r="A28" s="180">
        <v>26</v>
      </c>
      <c r="B28" s="170" t="s">
        <v>26</v>
      </c>
      <c r="C28" s="171" t="s">
        <v>27</v>
      </c>
      <c r="D28" s="172" t="s">
        <v>101</v>
      </c>
      <c r="E28" s="142" t="s">
        <v>29</v>
      </c>
      <c r="F28" s="143" t="s">
        <v>102</v>
      </c>
      <c r="G28" s="143" t="s">
        <v>36</v>
      </c>
      <c r="H28" s="143" t="s">
        <v>103</v>
      </c>
      <c r="I28" s="143" t="s">
        <v>33</v>
      </c>
      <c r="J28" s="216">
        <v>3.3460648148148149E-2</v>
      </c>
      <c r="K28" s="420">
        <v>5</v>
      </c>
      <c r="L28" s="143" t="s">
        <v>34</v>
      </c>
      <c r="M28" s="199">
        <v>87930</v>
      </c>
      <c r="N28" s="138" t="s">
        <v>42</v>
      </c>
      <c r="O28" s="206">
        <v>74068</v>
      </c>
      <c r="P28" s="206">
        <v>39764</v>
      </c>
      <c r="Q28" s="233">
        <v>0.84235187080632323</v>
      </c>
      <c r="R28" s="206"/>
      <c r="S28" s="237"/>
      <c r="T28" s="206">
        <v>13862</v>
      </c>
      <c r="U28" s="238">
        <v>0.15764812919367679</v>
      </c>
      <c r="V28" s="206"/>
      <c r="W28" s="181"/>
      <c r="X28" s="154"/>
      <c r="Y28" s="6"/>
      <c r="Z28" s="6"/>
      <c r="AA28" s="6"/>
      <c r="AB28" s="6"/>
      <c r="AC28" s="6"/>
      <c r="AD28" s="6"/>
      <c r="AE28" s="6"/>
      <c r="AF28" s="6"/>
    </row>
    <row r="29" spans="1:32" s="45" customFormat="1" ht="17" customHeight="1" x14ac:dyDescent="0.2">
      <c r="A29" s="180">
        <v>27</v>
      </c>
      <c r="B29" s="251" t="s">
        <v>26</v>
      </c>
      <c r="C29" s="138" t="s">
        <v>27</v>
      </c>
      <c r="D29" s="172" t="s">
        <v>139</v>
      </c>
      <c r="E29" s="172" t="s">
        <v>29</v>
      </c>
      <c r="F29" s="173" t="s">
        <v>140</v>
      </c>
      <c r="G29" s="173" t="s">
        <v>36</v>
      </c>
      <c r="H29" s="173" t="s">
        <v>141</v>
      </c>
      <c r="I29" s="172" t="s">
        <v>33</v>
      </c>
      <c r="J29" s="220">
        <v>3.3263888888888891E-2</v>
      </c>
      <c r="K29" s="221">
        <v>4</v>
      </c>
      <c r="L29" s="173" t="s">
        <v>34</v>
      </c>
      <c r="M29" s="200">
        <v>86189</v>
      </c>
      <c r="N29" s="172" t="s">
        <v>42</v>
      </c>
      <c r="O29" s="209">
        <v>46793</v>
      </c>
      <c r="P29" s="209">
        <v>42565</v>
      </c>
      <c r="Q29" s="239">
        <v>0.54291150842914992</v>
      </c>
      <c r="R29" s="209"/>
      <c r="S29" s="240"/>
      <c r="T29" s="209">
        <v>39396</v>
      </c>
      <c r="U29" s="239">
        <v>0.45708849157085013</v>
      </c>
      <c r="V29" s="209"/>
      <c r="W29" s="181"/>
      <c r="X29" s="154"/>
      <c r="Y29" s="6"/>
      <c r="Z29" s="6"/>
      <c r="AA29" s="6"/>
      <c r="AB29" s="6"/>
      <c r="AC29" s="6"/>
      <c r="AD29" s="6"/>
      <c r="AE29" s="6"/>
      <c r="AF29" s="6"/>
    </row>
    <row r="30" spans="1:32" s="45" customFormat="1" ht="17" customHeight="1" x14ac:dyDescent="0.2">
      <c r="A30" s="180">
        <v>28</v>
      </c>
      <c r="B30" s="138" t="s">
        <v>48</v>
      </c>
      <c r="C30" s="138" t="s">
        <v>49</v>
      </c>
      <c r="D30" s="138" t="s">
        <v>79</v>
      </c>
      <c r="E30" s="139" t="s">
        <v>29</v>
      </c>
      <c r="F30" s="139" t="s">
        <v>80</v>
      </c>
      <c r="G30" s="139" t="s">
        <v>81</v>
      </c>
      <c r="H30" s="139" t="s">
        <v>82</v>
      </c>
      <c r="I30" s="139" t="s">
        <v>531</v>
      </c>
      <c r="J30" s="216">
        <v>0</v>
      </c>
      <c r="K30" s="217">
        <v>0</v>
      </c>
      <c r="L30" s="143" t="s">
        <v>53</v>
      </c>
      <c r="M30" s="198">
        <v>78320</v>
      </c>
      <c r="N30" s="138" t="s">
        <v>87</v>
      </c>
      <c r="O30" s="206">
        <v>44006</v>
      </c>
      <c r="P30" s="206"/>
      <c r="Q30" s="233">
        <v>0.56187436159346271</v>
      </c>
      <c r="R30" s="206"/>
      <c r="S30" s="230">
        <v>0</v>
      </c>
      <c r="T30" s="206">
        <v>34314</v>
      </c>
      <c r="U30" s="233">
        <v>0.43812563840653729</v>
      </c>
      <c r="V30" s="206">
        <v>5892</v>
      </c>
      <c r="W30" s="181"/>
      <c r="X30" s="154"/>
      <c r="Y30" s="6"/>
      <c r="Z30" s="6"/>
      <c r="AA30" s="6"/>
      <c r="AB30" s="6"/>
      <c r="AC30" s="6"/>
      <c r="AD30" s="6"/>
      <c r="AE30" s="6"/>
      <c r="AF30" s="6"/>
    </row>
    <row r="31" spans="1:32" s="45" customFormat="1" ht="17" customHeight="1" x14ac:dyDescent="0.2">
      <c r="A31" s="180">
        <v>29</v>
      </c>
      <c r="B31" s="174" t="s">
        <v>610</v>
      </c>
      <c r="C31" s="138" t="s">
        <v>610</v>
      </c>
      <c r="D31" s="138" t="s">
        <v>614</v>
      </c>
      <c r="E31" s="139" t="s">
        <v>29</v>
      </c>
      <c r="F31" s="139" t="s">
        <v>308</v>
      </c>
      <c r="G31" s="139"/>
      <c r="H31" s="139" t="s">
        <v>106</v>
      </c>
      <c r="I31" s="139" t="s">
        <v>33</v>
      </c>
      <c r="J31" s="216">
        <v>3.7615740740740741E-2</v>
      </c>
      <c r="K31" s="420">
        <v>3</v>
      </c>
      <c r="L31" s="143" t="s">
        <v>34</v>
      </c>
      <c r="M31" s="198">
        <v>76648</v>
      </c>
      <c r="N31" s="138" t="s">
        <v>669</v>
      </c>
      <c r="O31" s="206">
        <v>71354</v>
      </c>
      <c r="P31" s="207">
        <v>42810</v>
      </c>
      <c r="Q31" s="233">
        <v>0.93093100928921824</v>
      </c>
      <c r="R31" s="206"/>
      <c r="S31" s="279"/>
      <c r="T31" s="206">
        <v>5294</v>
      </c>
      <c r="U31" s="233">
        <v>6.906899071078175E-2</v>
      </c>
      <c r="V31" s="234"/>
      <c r="W31" s="181"/>
      <c r="X31" s="154"/>
      <c r="Y31" s="6"/>
      <c r="Z31" s="6"/>
      <c r="AA31" s="6"/>
      <c r="AB31" s="6"/>
      <c r="AC31" s="6"/>
      <c r="AD31" s="6"/>
      <c r="AE31" s="6"/>
      <c r="AF31" s="6"/>
    </row>
    <row r="32" spans="1:32" s="45" customFormat="1" ht="17" customHeight="1" x14ac:dyDescent="0.2">
      <c r="A32" s="180">
        <v>30</v>
      </c>
      <c r="B32" s="251" t="s">
        <v>610</v>
      </c>
      <c r="C32" s="138" t="s">
        <v>610</v>
      </c>
      <c r="D32" s="138" t="s">
        <v>513</v>
      </c>
      <c r="E32" s="138" t="s">
        <v>29</v>
      </c>
      <c r="F32" s="139" t="s">
        <v>309</v>
      </c>
      <c r="G32" s="139"/>
      <c r="H32" s="139" t="s">
        <v>523</v>
      </c>
      <c r="I32" s="139" t="s">
        <v>33</v>
      </c>
      <c r="J32" s="214">
        <v>2.7233796296296298E-2</v>
      </c>
      <c r="K32" s="215">
        <v>3</v>
      </c>
      <c r="L32" s="143" t="s">
        <v>34</v>
      </c>
      <c r="M32" s="198">
        <v>71129</v>
      </c>
      <c r="N32" s="138" t="s">
        <v>669</v>
      </c>
      <c r="O32" s="198">
        <v>69152</v>
      </c>
      <c r="P32" s="206">
        <v>33813</v>
      </c>
      <c r="Q32" s="233">
        <v>0.97220542957162337</v>
      </c>
      <c r="R32" s="206"/>
      <c r="S32" s="230"/>
      <c r="T32" s="208">
        <v>1977</v>
      </c>
      <c r="U32" s="233">
        <v>2.7794570428376613E-2</v>
      </c>
      <c r="V32" s="208"/>
      <c r="W32" s="184"/>
      <c r="X32" s="156"/>
      <c r="Y32" s="24"/>
      <c r="Z32" s="24"/>
      <c r="AA32" s="24"/>
      <c r="AB32" s="24"/>
      <c r="AC32" s="24"/>
      <c r="AD32" s="24"/>
      <c r="AE32" s="24"/>
      <c r="AF32" s="24"/>
    </row>
    <row r="33" spans="1:32" s="45" customFormat="1" ht="17" customHeight="1" x14ac:dyDescent="0.2">
      <c r="A33" s="180">
        <v>31</v>
      </c>
      <c r="B33" s="251" t="s">
        <v>524</v>
      </c>
      <c r="C33" s="252" t="s">
        <v>554</v>
      </c>
      <c r="D33" s="258" t="s">
        <v>566</v>
      </c>
      <c r="E33" s="252" t="s">
        <v>29</v>
      </c>
      <c r="F33" s="271" t="s">
        <v>30</v>
      </c>
      <c r="G33" s="271"/>
      <c r="H33" s="271" t="s">
        <v>564</v>
      </c>
      <c r="I33" s="271" t="s">
        <v>557</v>
      </c>
      <c r="J33" s="255">
        <v>3.2245370370370369E-2</v>
      </c>
      <c r="K33" s="425">
        <v>6</v>
      </c>
      <c r="L33" s="254" t="s">
        <v>34</v>
      </c>
      <c r="M33" s="204">
        <v>65151</v>
      </c>
      <c r="N33" s="258" t="s">
        <v>47</v>
      </c>
      <c r="O33" s="205">
        <v>35161</v>
      </c>
      <c r="P33" s="205">
        <v>23115</v>
      </c>
      <c r="Q33" s="232">
        <v>0.53968473239090731</v>
      </c>
      <c r="R33" s="205">
        <v>0</v>
      </c>
      <c r="S33" s="272">
        <v>0</v>
      </c>
      <c r="T33" s="205">
        <v>29990</v>
      </c>
      <c r="U33" s="232">
        <v>0.46031526760909275</v>
      </c>
      <c r="V33" s="205">
        <v>21336</v>
      </c>
      <c r="W33" s="273"/>
      <c r="X33" s="274"/>
      <c r="Y33" s="275"/>
      <c r="Z33" s="275"/>
      <c r="AA33" s="275"/>
      <c r="AB33" s="275"/>
      <c r="AC33" s="275"/>
      <c r="AD33" s="275"/>
      <c r="AE33" s="275"/>
      <c r="AF33" s="275"/>
    </row>
    <row r="34" spans="1:32" s="45" customFormat="1" ht="17" customHeight="1" x14ac:dyDescent="0.2">
      <c r="A34" s="180">
        <v>32</v>
      </c>
      <c r="B34" s="138" t="s">
        <v>610</v>
      </c>
      <c r="C34" s="138" t="s">
        <v>610</v>
      </c>
      <c r="D34" s="138" t="s">
        <v>615</v>
      </c>
      <c r="E34" s="139" t="s">
        <v>29</v>
      </c>
      <c r="F34" s="139" t="s">
        <v>64</v>
      </c>
      <c r="G34" s="139" t="s">
        <v>85</v>
      </c>
      <c r="H34" s="139" t="s">
        <v>108</v>
      </c>
      <c r="I34" s="139" t="s">
        <v>33</v>
      </c>
      <c r="J34" s="216">
        <v>3.0983796296296297E-2</v>
      </c>
      <c r="K34" s="420">
        <v>4</v>
      </c>
      <c r="L34" s="143" t="s">
        <v>34</v>
      </c>
      <c r="M34" s="198">
        <v>62409</v>
      </c>
      <c r="N34" s="138" t="s">
        <v>669</v>
      </c>
      <c r="O34" s="206">
        <v>58479</v>
      </c>
      <c r="P34" s="207">
        <v>30063</v>
      </c>
      <c r="Q34" s="233">
        <v>0.93702831322405422</v>
      </c>
      <c r="R34" s="206"/>
      <c r="S34" s="230"/>
      <c r="T34" s="206">
        <v>3930</v>
      </c>
      <c r="U34" s="233">
        <v>6.2971686775945779E-2</v>
      </c>
      <c r="V34" s="207"/>
      <c r="W34" s="181"/>
      <c r="X34" s="154"/>
      <c r="Y34" s="6"/>
      <c r="Z34" s="6"/>
      <c r="AA34" s="6"/>
      <c r="AB34" s="6"/>
      <c r="AC34" s="6"/>
      <c r="AD34" s="6"/>
      <c r="AE34" s="6"/>
      <c r="AF34" s="6"/>
    </row>
    <row r="35" spans="1:32" s="45" customFormat="1" ht="17" customHeight="1" x14ac:dyDescent="0.2">
      <c r="A35" s="180">
        <v>33</v>
      </c>
      <c r="B35" s="138" t="s">
        <v>610</v>
      </c>
      <c r="C35" s="138" t="s">
        <v>610</v>
      </c>
      <c r="D35" s="138" t="s">
        <v>616</v>
      </c>
      <c r="E35" s="139" t="s">
        <v>29</v>
      </c>
      <c r="F35" s="139" t="s">
        <v>318</v>
      </c>
      <c r="G35" s="139"/>
      <c r="H35" s="139" t="s">
        <v>123</v>
      </c>
      <c r="I35" s="139" t="s">
        <v>33</v>
      </c>
      <c r="J35" s="216">
        <v>2.584490740740741E-2</v>
      </c>
      <c r="K35" s="420">
        <v>4</v>
      </c>
      <c r="L35" s="143" t="s">
        <v>34</v>
      </c>
      <c r="M35" s="199">
        <v>60033</v>
      </c>
      <c r="N35" s="138" t="s">
        <v>669</v>
      </c>
      <c r="O35" s="206">
        <v>56616</v>
      </c>
      <c r="P35" s="206">
        <v>31671</v>
      </c>
      <c r="Q35" s="233">
        <v>0.94308130528209488</v>
      </c>
      <c r="R35" s="206"/>
      <c r="S35" s="230"/>
      <c r="T35" s="206">
        <v>3417</v>
      </c>
      <c r="U35" s="233">
        <v>5.6918694717905151E-2</v>
      </c>
      <c r="V35" s="206"/>
      <c r="W35" s="184"/>
      <c r="X35" s="157"/>
      <c r="Y35" s="30"/>
      <c r="Z35" s="30"/>
      <c r="AA35" s="30"/>
      <c r="AB35" s="30"/>
      <c r="AC35" s="30"/>
      <c r="AD35" s="30"/>
      <c r="AE35" s="30"/>
      <c r="AF35" s="30"/>
    </row>
    <row r="36" spans="1:32" s="45" customFormat="1" ht="17" customHeight="1" x14ac:dyDescent="0.2">
      <c r="A36" s="180">
        <v>34</v>
      </c>
      <c r="B36" s="170" t="s">
        <v>48</v>
      </c>
      <c r="C36" s="174" t="s">
        <v>133</v>
      </c>
      <c r="D36" s="175" t="s">
        <v>575</v>
      </c>
      <c r="E36" s="174" t="s">
        <v>29</v>
      </c>
      <c r="F36" s="143" t="s">
        <v>308</v>
      </c>
      <c r="G36" s="143" t="s">
        <v>113</v>
      </c>
      <c r="H36" s="143" t="s">
        <v>576</v>
      </c>
      <c r="I36" s="142" t="s">
        <v>33</v>
      </c>
      <c r="J36" s="216">
        <v>3.050925925925926E-2</v>
      </c>
      <c r="K36" s="420">
        <v>4</v>
      </c>
      <c r="L36" s="143" t="s">
        <v>53</v>
      </c>
      <c r="M36" s="198">
        <v>57537</v>
      </c>
      <c r="N36" s="138" t="s">
        <v>87</v>
      </c>
      <c r="O36" s="206">
        <v>45963</v>
      </c>
      <c r="P36" s="206"/>
      <c r="Q36" s="233">
        <v>0.79884248396683877</v>
      </c>
      <c r="R36" s="206"/>
      <c r="S36" s="237">
        <v>0</v>
      </c>
      <c r="T36" s="206">
        <v>11574</v>
      </c>
      <c r="U36" s="238">
        <v>0.20115751603316126</v>
      </c>
      <c r="V36" s="206">
        <v>3574</v>
      </c>
      <c r="W36" s="181"/>
      <c r="X36" s="154"/>
      <c r="Y36" s="6"/>
      <c r="Z36" s="6"/>
      <c r="AA36" s="6"/>
      <c r="AB36" s="6"/>
      <c r="AC36" s="6"/>
      <c r="AD36" s="6"/>
      <c r="AE36" s="6"/>
      <c r="AF36" s="6"/>
    </row>
    <row r="37" spans="1:32" s="45" customFormat="1" ht="17" customHeight="1" x14ac:dyDescent="0.2">
      <c r="A37" s="180">
        <v>35</v>
      </c>
      <c r="B37" s="251" t="s">
        <v>610</v>
      </c>
      <c r="C37" s="138" t="s">
        <v>610</v>
      </c>
      <c r="D37" s="142" t="s">
        <v>145</v>
      </c>
      <c r="E37" s="142" t="s">
        <v>29</v>
      </c>
      <c r="F37" s="143" t="s">
        <v>146</v>
      </c>
      <c r="G37" s="143" t="s">
        <v>147</v>
      </c>
      <c r="H37" s="143" t="s">
        <v>148</v>
      </c>
      <c r="I37" s="142" t="s">
        <v>33</v>
      </c>
      <c r="J37" s="216">
        <v>4.9907407407407407E-2</v>
      </c>
      <c r="K37" s="217">
        <v>4</v>
      </c>
      <c r="L37" s="143" t="s">
        <v>34</v>
      </c>
      <c r="M37" s="199">
        <v>54568</v>
      </c>
      <c r="N37" s="138" t="s">
        <v>669</v>
      </c>
      <c r="O37" s="206">
        <v>32732</v>
      </c>
      <c r="P37" s="206">
        <v>23633</v>
      </c>
      <c r="Q37" s="233">
        <v>0.59983873332355964</v>
      </c>
      <c r="R37" s="206"/>
      <c r="S37" s="237"/>
      <c r="T37" s="201">
        <v>21836</v>
      </c>
      <c r="U37" s="233">
        <v>0.40016126667644042</v>
      </c>
      <c r="V37" s="206"/>
      <c r="W37" s="181"/>
      <c r="X37" s="154"/>
      <c r="Y37" s="6"/>
      <c r="Z37" s="6"/>
      <c r="AA37" s="6"/>
      <c r="AB37" s="6"/>
      <c r="AC37" s="6"/>
      <c r="AD37" s="6"/>
      <c r="AE37" s="6"/>
      <c r="AF37" s="6"/>
    </row>
    <row r="38" spans="1:32" s="45" customFormat="1" ht="17" customHeight="1" x14ac:dyDescent="0.2">
      <c r="A38" s="580">
        <v>36</v>
      </c>
      <c r="B38" s="174" t="s">
        <v>524</v>
      </c>
      <c r="C38" s="174" t="s">
        <v>554</v>
      </c>
      <c r="D38" s="174" t="s">
        <v>286</v>
      </c>
      <c r="E38" s="174" t="s">
        <v>29</v>
      </c>
      <c r="F38" s="177" t="s">
        <v>30</v>
      </c>
      <c r="G38" s="177"/>
      <c r="H38" s="174" t="s">
        <v>565</v>
      </c>
      <c r="I38" s="174" t="s">
        <v>557</v>
      </c>
      <c r="J38" s="222">
        <v>2.361111111111111E-2</v>
      </c>
      <c r="K38" s="219">
        <v>9</v>
      </c>
      <c r="L38" s="174" t="s">
        <v>34</v>
      </c>
      <c r="M38" s="201">
        <v>50827</v>
      </c>
      <c r="N38" s="174" t="s">
        <v>47</v>
      </c>
      <c r="O38" s="201">
        <v>44548</v>
      </c>
      <c r="P38" s="219">
        <v>19916</v>
      </c>
      <c r="Q38" s="235">
        <v>0.87646329706651971</v>
      </c>
      <c r="R38" s="236">
        <v>0</v>
      </c>
      <c r="S38" s="236">
        <v>0</v>
      </c>
      <c r="T38" s="201">
        <v>6279</v>
      </c>
      <c r="U38" s="235">
        <v>0.12353670293348024</v>
      </c>
      <c r="V38" s="201">
        <v>4747</v>
      </c>
      <c r="W38" s="185"/>
      <c r="X38" s="2"/>
      <c r="Y38" s="3"/>
      <c r="Z38" s="3"/>
      <c r="AA38" s="3"/>
      <c r="AB38" s="3"/>
      <c r="AC38" s="3"/>
      <c r="AD38" s="3"/>
      <c r="AE38" s="3"/>
      <c r="AF38" s="3"/>
    </row>
    <row r="39" spans="1:32" s="45" customFormat="1" ht="17" customHeight="1" x14ac:dyDescent="0.2">
      <c r="A39" s="180">
        <v>37</v>
      </c>
      <c r="B39" s="251" t="s">
        <v>26</v>
      </c>
      <c r="C39" s="138" t="s">
        <v>27</v>
      </c>
      <c r="D39" s="266" t="s">
        <v>142</v>
      </c>
      <c r="E39" s="266" t="s">
        <v>29</v>
      </c>
      <c r="F39" s="251" t="s">
        <v>143</v>
      </c>
      <c r="G39" s="251" t="s">
        <v>36</v>
      </c>
      <c r="H39" s="266" t="s">
        <v>144</v>
      </c>
      <c r="I39" s="266" t="s">
        <v>33</v>
      </c>
      <c r="J39" s="267">
        <v>6.6319444444444446E-3</v>
      </c>
      <c r="K39" s="268">
        <v>4</v>
      </c>
      <c r="L39" s="254" t="s">
        <v>34</v>
      </c>
      <c r="M39" s="231">
        <v>48457</v>
      </c>
      <c r="N39" s="266" t="s">
        <v>42</v>
      </c>
      <c r="O39" s="231">
        <v>44197</v>
      </c>
      <c r="P39" s="231">
        <v>26293</v>
      </c>
      <c r="Q39" s="269">
        <v>0.91208700497348161</v>
      </c>
      <c r="R39" s="231"/>
      <c r="S39" s="278"/>
      <c r="T39" s="231">
        <v>4260</v>
      </c>
      <c r="U39" s="269">
        <v>8.7912995026518351E-2</v>
      </c>
      <c r="V39" s="231"/>
      <c r="W39" s="261"/>
      <c r="X39" s="262"/>
      <c r="Y39" s="263"/>
      <c r="Z39" s="263"/>
      <c r="AA39" s="263"/>
      <c r="AB39" s="263"/>
      <c r="AC39" s="263"/>
      <c r="AD39" s="263"/>
      <c r="AE39" s="263"/>
      <c r="AF39" s="263"/>
    </row>
    <row r="40" spans="1:32" s="45" customFormat="1" ht="17" customHeight="1" x14ac:dyDescent="0.2">
      <c r="A40" s="180">
        <v>38</v>
      </c>
      <c r="B40" s="251" t="s">
        <v>26</v>
      </c>
      <c r="C40" s="138" t="s">
        <v>27</v>
      </c>
      <c r="D40" s="172" t="s">
        <v>607</v>
      </c>
      <c r="E40" s="172" t="s">
        <v>29</v>
      </c>
      <c r="F40" s="173" t="s">
        <v>140</v>
      </c>
      <c r="G40" s="173" t="s">
        <v>608</v>
      </c>
      <c r="H40" s="173" t="s">
        <v>609</v>
      </c>
      <c r="I40" s="172" t="s">
        <v>33</v>
      </c>
      <c r="J40" s="220">
        <v>2.5138888888888891E-2</v>
      </c>
      <c r="K40" s="221">
        <v>3</v>
      </c>
      <c r="L40" s="173" t="s">
        <v>34</v>
      </c>
      <c r="M40" s="200">
        <v>44034</v>
      </c>
      <c r="N40" s="172" t="s">
        <v>42</v>
      </c>
      <c r="O40" s="209">
        <v>39100</v>
      </c>
      <c r="P40" s="209">
        <v>27841</v>
      </c>
      <c r="Q40" s="239">
        <v>0.8879502202843258</v>
      </c>
      <c r="R40" s="209"/>
      <c r="S40" s="240"/>
      <c r="T40" s="209">
        <v>4934</v>
      </c>
      <c r="U40" s="239">
        <v>0.11204977971567426</v>
      </c>
      <c r="V40" s="209"/>
      <c r="W40" s="181"/>
      <c r="X40" s="154"/>
      <c r="Y40" s="6"/>
      <c r="Z40" s="6"/>
      <c r="AA40" s="6"/>
      <c r="AB40" s="6"/>
      <c r="AC40" s="6"/>
      <c r="AD40" s="6"/>
      <c r="AE40" s="6"/>
      <c r="AF40" s="6"/>
    </row>
    <row r="41" spans="1:32" s="45" customFormat="1" ht="17" customHeight="1" x14ac:dyDescent="0.2">
      <c r="A41" s="180">
        <v>39</v>
      </c>
      <c r="B41" s="251" t="s">
        <v>524</v>
      </c>
      <c r="C41" s="138" t="s">
        <v>559</v>
      </c>
      <c r="D41" s="175" t="s">
        <v>560</v>
      </c>
      <c r="E41" s="174" t="s">
        <v>29</v>
      </c>
      <c r="F41" s="143" t="s">
        <v>127</v>
      </c>
      <c r="G41" s="143"/>
      <c r="H41" s="143" t="s">
        <v>561</v>
      </c>
      <c r="I41" s="142" t="s">
        <v>557</v>
      </c>
      <c r="J41" s="249">
        <v>2.9305555555555557E-2</v>
      </c>
      <c r="K41" s="217">
        <v>3</v>
      </c>
      <c r="L41" s="143" t="s">
        <v>34</v>
      </c>
      <c r="M41" s="198">
        <v>41413</v>
      </c>
      <c r="N41" s="138" t="s">
        <v>47</v>
      </c>
      <c r="O41" s="206">
        <v>41413</v>
      </c>
      <c r="P41" s="206">
        <v>29278</v>
      </c>
      <c r="Q41" s="233">
        <v>1</v>
      </c>
      <c r="R41" s="206">
        <v>0</v>
      </c>
      <c r="S41" s="237">
        <v>0</v>
      </c>
      <c r="T41" s="206"/>
      <c r="U41" s="238">
        <v>0</v>
      </c>
      <c r="V41" s="206"/>
      <c r="W41" s="181"/>
      <c r="X41" s="154"/>
      <c r="Y41" s="6"/>
      <c r="Z41" s="6"/>
      <c r="AA41" s="6"/>
      <c r="AB41" s="6"/>
      <c r="AC41" s="6"/>
      <c r="AD41" s="6"/>
      <c r="AE41" s="6"/>
      <c r="AF41" s="6"/>
    </row>
    <row r="42" spans="1:32" s="45" customFormat="1" ht="17" customHeight="1" x14ac:dyDescent="0.2">
      <c r="A42" s="180">
        <v>40</v>
      </c>
      <c r="B42" s="251" t="s">
        <v>610</v>
      </c>
      <c r="C42" s="138" t="s">
        <v>610</v>
      </c>
      <c r="D42" s="174" t="s">
        <v>551</v>
      </c>
      <c r="E42" s="139" t="s">
        <v>29</v>
      </c>
      <c r="F42" s="177" t="s">
        <v>318</v>
      </c>
      <c r="G42" s="177" t="s">
        <v>85</v>
      </c>
      <c r="H42" s="194" t="s">
        <v>552</v>
      </c>
      <c r="I42" s="174" t="s">
        <v>33</v>
      </c>
      <c r="J42" s="218">
        <v>3.1493055555555559E-2</v>
      </c>
      <c r="K42" s="219">
        <v>3</v>
      </c>
      <c r="L42" s="378" t="s">
        <v>34</v>
      </c>
      <c r="M42" s="199">
        <v>41404</v>
      </c>
      <c r="N42" s="174" t="s">
        <v>669</v>
      </c>
      <c r="O42" s="201">
        <v>14806</v>
      </c>
      <c r="P42" s="201">
        <v>9620</v>
      </c>
      <c r="Q42" s="233">
        <v>0.35759829968119022</v>
      </c>
      <c r="R42" s="206"/>
      <c r="S42" s="237"/>
      <c r="T42" s="201">
        <v>26598</v>
      </c>
      <c r="U42" s="233">
        <v>0.64240170031880983</v>
      </c>
      <c r="V42" s="201"/>
      <c r="W42" s="184"/>
      <c r="X42" s="156"/>
      <c r="Y42" s="24"/>
      <c r="Z42" s="24"/>
      <c r="AA42" s="24"/>
      <c r="AB42" s="24"/>
      <c r="AC42" s="24"/>
      <c r="AD42" s="24"/>
      <c r="AE42" s="24"/>
      <c r="AF42" s="24"/>
    </row>
    <row r="43" spans="1:32" s="45" customFormat="1" ht="17" customHeight="1" x14ac:dyDescent="0.2">
      <c r="A43" s="180">
        <v>41</v>
      </c>
      <c r="B43" s="516" t="s">
        <v>610</v>
      </c>
      <c r="C43" s="174" t="s">
        <v>610</v>
      </c>
      <c r="D43" s="174" t="s">
        <v>617</v>
      </c>
      <c r="E43" s="174" t="s">
        <v>29</v>
      </c>
      <c r="F43" s="177" t="s">
        <v>300</v>
      </c>
      <c r="G43" s="177"/>
      <c r="H43" s="174" t="s">
        <v>125</v>
      </c>
      <c r="I43" s="174" t="s">
        <v>33</v>
      </c>
      <c r="J43" s="174"/>
      <c r="K43" s="219">
        <v>0</v>
      </c>
      <c r="L43" s="174" t="s">
        <v>34</v>
      </c>
      <c r="M43" s="201">
        <v>39289</v>
      </c>
      <c r="N43" s="174" t="s">
        <v>669</v>
      </c>
      <c r="O43" s="201">
        <v>38130</v>
      </c>
      <c r="P43" s="219">
        <v>16316</v>
      </c>
      <c r="Q43" s="235">
        <v>0.97050064903662603</v>
      </c>
      <c r="R43" s="492"/>
      <c r="S43" s="492"/>
      <c r="T43" s="201">
        <v>1159</v>
      </c>
      <c r="U43" s="235">
        <v>2.9499350963373971E-2</v>
      </c>
      <c r="V43" s="493"/>
      <c r="W43" s="185"/>
      <c r="X43" s="2"/>
      <c r="Y43" s="3"/>
      <c r="Z43" s="3"/>
      <c r="AA43" s="3"/>
      <c r="AB43" s="3"/>
      <c r="AC43" s="3"/>
      <c r="AD43" s="3"/>
      <c r="AE43" s="3"/>
      <c r="AF43" s="3"/>
    </row>
    <row r="44" spans="1:32" s="45" customFormat="1" ht="17" customHeight="1" x14ac:dyDescent="0.2">
      <c r="A44" s="180">
        <v>42</v>
      </c>
      <c r="B44" s="253" t="s">
        <v>26</v>
      </c>
      <c r="C44" s="253" t="s">
        <v>27</v>
      </c>
      <c r="D44" s="253" t="s">
        <v>528</v>
      </c>
      <c r="E44" s="328" t="s">
        <v>29</v>
      </c>
      <c r="F44" s="328" t="s">
        <v>529</v>
      </c>
      <c r="G44" s="328" t="s">
        <v>36</v>
      </c>
      <c r="H44" s="328" t="s">
        <v>530</v>
      </c>
      <c r="I44" s="328" t="s">
        <v>33</v>
      </c>
      <c r="J44" s="367">
        <v>3.6122685185185181E-2</v>
      </c>
      <c r="K44" s="424">
        <v>4</v>
      </c>
      <c r="L44" s="378" t="s">
        <v>34</v>
      </c>
      <c r="M44" s="382">
        <v>39228</v>
      </c>
      <c r="N44" s="253" t="s">
        <v>42</v>
      </c>
      <c r="O44" s="391">
        <v>37438</v>
      </c>
      <c r="P44" s="396">
        <v>20760</v>
      </c>
      <c r="Q44" s="403">
        <v>0.95436932803099828</v>
      </c>
      <c r="R44" s="206"/>
      <c r="S44" s="237"/>
      <c r="T44" s="396">
        <v>1790</v>
      </c>
      <c r="U44" s="403">
        <v>4.5630671969001731E-2</v>
      </c>
      <c r="V44" s="416"/>
      <c r="W44" s="181"/>
      <c r="X44" s="154"/>
      <c r="Y44" s="6"/>
      <c r="Z44" s="6"/>
      <c r="AA44" s="6"/>
      <c r="AB44" s="6"/>
      <c r="AC44" s="6"/>
      <c r="AD44" s="6"/>
      <c r="AE44" s="6"/>
      <c r="AF44" s="6"/>
    </row>
    <row r="45" spans="1:32" s="45" customFormat="1" ht="17" customHeight="1" x14ac:dyDescent="0.2">
      <c r="A45" s="180">
        <v>43</v>
      </c>
      <c r="B45" s="251" t="s">
        <v>26</v>
      </c>
      <c r="C45" s="138" t="s">
        <v>27</v>
      </c>
      <c r="D45" s="174" t="s">
        <v>149</v>
      </c>
      <c r="E45" s="174" t="s">
        <v>29</v>
      </c>
      <c r="F45" s="177" t="s">
        <v>150</v>
      </c>
      <c r="G45" s="177" t="s">
        <v>36</v>
      </c>
      <c r="H45" s="191" t="s">
        <v>151</v>
      </c>
      <c r="I45" s="174" t="s">
        <v>33</v>
      </c>
      <c r="J45" s="218">
        <v>4.3587962962962967E-2</v>
      </c>
      <c r="K45" s="219">
        <v>5</v>
      </c>
      <c r="L45" s="143" t="s">
        <v>34</v>
      </c>
      <c r="M45" s="199">
        <v>38088</v>
      </c>
      <c r="N45" s="174" t="s">
        <v>42</v>
      </c>
      <c r="O45" s="201">
        <v>32983</v>
      </c>
      <c r="P45" s="201">
        <v>16463</v>
      </c>
      <c r="Q45" s="235">
        <v>0.86596828397395509</v>
      </c>
      <c r="R45" s="201"/>
      <c r="S45" s="247"/>
      <c r="T45" s="201">
        <v>5105</v>
      </c>
      <c r="U45" s="235">
        <v>0.13403171602604494</v>
      </c>
      <c r="V45" s="201"/>
      <c r="W45" s="181"/>
      <c r="X45" s="156"/>
      <c r="Y45" s="24"/>
      <c r="Z45" s="24"/>
      <c r="AA45" s="24"/>
      <c r="AB45" s="24"/>
      <c r="AC45" s="24"/>
      <c r="AD45" s="24"/>
      <c r="AE45" s="24"/>
      <c r="AF45" s="24"/>
    </row>
    <row r="46" spans="1:32" s="45" customFormat="1" ht="17" customHeight="1" x14ac:dyDescent="0.2">
      <c r="A46" s="180">
        <v>44</v>
      </c>
      <c r="B46" s="170" t="s">
        <v>26</v>
      </c>
      <c r="C46" s="171" t="s">
        <v>27</v>
      </c>
      <c r="D46" s="172" t="s">
        <v>651</v>
      </c>
      <c r="E46" s="142" t="s">
        <v>29</v>
      </c>
      <c r="F46" s="143" t="s">
        <v>130</v>
      </c>
      <c r="G46" s="143" t="s">
        <v>652</v>
      </c>
      <c r="H46" s="143" t="s">
        <v>653</v>
      </c>
      <c r="I46" s="143" t="s">
        <v>33</v>
      </c>
      <c r="J46" s="216">
        <v>5.6597222222222222E-3</v>
      </c>
      <c r="K46" s="420">
        <v>5</v>
      </c>
      <c r="L46" s="143" t="s">
        <v>34</v>
      </c>
      <c r="M46" s="199">
        <v>37999</v>
      </c>
      <c r="N46" s="138" t="s">
        <v>42</v>
      </c>
      <c r="O46" s="206">
        <v>35048</v>
      </c>
      <c r="P46" s="206">
        <v>11031</v>
      </c>
      <c r="Q46" s="233">
        <v>0.92234006158056792</v>
      </c>
      <c r="R46" s="206"/>
      <c r="S46" s="237"/>
      <c r="T46" s="206">
        <v>2951</v>
      </c>
      <c r="U46" s="238">
        <v>7.7659938419432084E-2</v>
      </c>
      <c r="V46" s="206"/>
      <c r="W46" s="181"/>
      <c r="X46" s="154"/>
      <c r="Y46" s="6"/>
      <c r="Z46" s="6"/>
      <c r="AA46" s="6"/>
      <c r="AB46" s="6"/>
      <c r="AC46" s="6"/>
      <c r="AD46" s="6"/>
      <c r="AE46" s="6"/>
      <c r="AF46" s="6"/>
    </row>
    <row r="47" spans="1:32" s="45" customFormat="1" ht="17" customHeight="1" x14ac:dyDescent="0.2">
      <c r="A47" s="180">
        <v>45</v>
      </c>
      <c r="B47" s="138" t="s">
        <v>48</v>
      </c>
      <c r="C47" s="174" t="s">
        <v>133</v>
      </c>
      <c r="D47" s="138" t="s">
        <v>134</v>
      </c>
      <c r="E47" s="174" t="s">
        <v>29</v>
      </c>
      <c r="F47" s="139" t="s">
        <v>308</v>
      </c>
      <c r="G47" s="139"/>
      <c r="H47" s="139" t="s">
        <v>136</v>
      </c>
      <c r="I47" s="139" t="s">
        <v>33</v>
      </c>
      <c r="J47" s="216">
        <v>2.9629629629629631E-2</v>
      </c>
      <c r="K47" s="420">
        <v>4</v>
      </c>
      <c r="L47" s="143" t="s">
        <v>53</v>
      </c>
      <c r="M47" s="198">
        <v>32493</v>
      </c>
      <c r="N47" s="138" t="s">
        <v>87</v>
      </c>
      <c r="O47" s="206">
        <v>4521</v>
      </c>
      <c r="P47" s="207"/>
      <c r="Q47" s="233">
        <v>0.1391376604191672</v>
      </c>
      <c r="R47" s="198"/>
      <c r="S47" s="230">
        <v>0</v>
      </c>
      <c r="T47" s="206">
        <v>27972</v>
      </c>
      <c r="U47" s="233">
        <v>0.8608623395808328</v>
      </c>
      <c r="V47" s="234">
        <v>16645</v>
      </c>
      <c r="W47" s="181"/>
      <c r="X47" s="154"/>
      <c r="Y47" s="6"/>
      <c r="Z47" s="6"/>
      <c r="AA47" s="6"/>
      <c r="AB47" s="6"/>
      <c r="AC47" s="6"/>
      <c r="AD47" s="6"/>
      <c r="AE47" s="6"/>
      <c r="AF47" s="6"/>
    </row>
    <row r="48" spans="1:32" s="45" customFormat="1" ht="17" customHeight="1" x14ac:dyDescent="0.2">
      <c r="A48" s="180">
        <v>46</v>
      </c>
      <c r="B48" s="251" t="s">
        <v>26</v>
      </c>
      <c r="C48" s="138" t="s">
        <v>27</v>
      </c>
      <c r="D48" s="174" t="s">
        <v>109</v>
      </c>
      <c r="E48" s="174" t="s">
        <v>29</v>
      </c>
      <c r="F48" s="177" t="s">
        <v>110</v>
      </c>
      <c r="G48" s="177" t="s">
        <v>36</v>
      </c>
      <c r="H48" s="189" t="s">
        <v>111</v>
      </c>
      <c r="I48" s="174" t="s">
        <v>33</v>
      </c>
      <c r="J48" s="218">
        <v>2.6550925925925926E-2</v>
      </c>
      <c r="K48" s="219">
        <v>4</v>
      </c>
      <c r="L48" s="143" t="s">
        <v>34</v>
      </c>
      <c r="M48" s="199">
        <v>28762</v>
      </c>
      <c r="N48" s="174" t="s">
        <v>42</v>
      </c>
      <c r="O48" s="201">
        <v>21951</v>
      </c>
      <c r="P48" s="201">
        <v>18061</v>
      </c>
      <c r="Q48" s="241">
        <v>0.76319449273346773</v>
      </c>
      <c r="R48" s="206"/>
      <c r="S48" s="237"/>
      <c r="T48" s="201">
        <v>6811</v>
      </c>
      <c r="U48" s="241">
        <v>0.23680550726653224</v>
      </c>
      <c r="V48" s="201"/>
      <c r="W48" s="184"/>
      <c r="X48" s="156"/>
      <c r="Y48" s="24"/>
      <c r="Z48" s="24"/>
      <c r="AA48" s="24"/>
      <c r="AB48" s="24"/>
      <c r="AC48" s="24"/>
      <c r="AD48" s="24"/>
      <c r="AE48" s="24"/>
      <c r="AF48" s="24"/>
    </row>
    <row r="49" spans="1:32" s="45" customFormat="1" ht="17" customHeight="1" x14ac:dyDescent="0.2">
      <c r="A49" s="180">
        <v>47</v>
      </c>
      <c r="B49" s="251" t="s">
        <v>48</v>
      </c>
      <c r="C49" s="138" t="s">
        <v>48</v>
      </c>
      <c r="D49" s="172" t="s">
        <v>593</v>
      </c>
      <c r="E49" s="142" t="s">
        <v>29</v>
      </c>
      <c r="F49" s="143" t="s">
        <v>143</v>
      </c>
      <c r="G49" s="143"/>
      <c r="H49" s="143" t="s">
        <v>594</v>
      </c>
      <c r="I49" s="143" t="s">
        <v>33</v>
      </c>
      <c r="J49" s="214">
        <v>3.6782407407407409E-2</v>
      </c>
      <c r="K49" s="215">
        <v>4</v>
      </c>
      <c r="L49" s="143" t="s">
        <v>53</v>
      </c>
      <c r="M49" s="198">
        <v>26996</v>
      </c>
      <c r="N49" s="138" t="s">
        <v>87</v>
      </c>
      <c r="O49" s="198">
        <v>25641</v>
      </c>
      <c r="P49" s="206"/>
      <c r="Q49" s="233">
        <v>0.9498073788709438</v>
      </c>
      <c r="R49" s="198"/>
      <c r="S49" s="237">
        <v>0</v>
      </c>
      <c r="T49" s="208">
        <v>1355</v>
      </c>
      <c r="U49" s="238">
        <v>5.0192621129056154E-2</v>
      </c>
      <c r="V49" s="208">
        <v>855</v>
      </c>
      <c r="W49" s="181"/>
      <c r="X49" s="154"/>
      <c r="Y49" s="6"/>
      <c r="Z49" s="6"/>
      <c r="AA49" s="6"/>
      <c r="AB49" s="6"/>
      <c r="AC49" s="6"/>
      <c r="AD49" s="6"/>
      <c r="AE49" s="6"/>
      <c r="AF49" s="6"/>
    </row>
    <row r="50" spans="1:32" s="45" customFormat="1" ht="17" customHeight="1" x14ac:dyDescent="0.2">
      <c r="A50" s="180">
        <v>48</v>
      </c>
      <c r="B50" s="138" t="s">
        <v>610</v>
      </c>
      <c r="C50" s="138" t="s">
        <v>610</v>
      </c>
      <c r="D50" s="138" t="s">
        <v>626</v>
      </c>
      <c r="E50" s="139" t="s">
        <v>29</v>
      </c>
      <c r="F50" s="139" t="s">
        <v>318</v>
      </c>
      <c r="G50" s="139"/>
      <c r="H50" s="139" t="s">
        <v>156</v>
      </c>
      <c r="I50" s="139" t="s">
        <v>33</v>
      </c>
      <c r="J50" s="214">
        <v>2.5266203703703704E-2</v>
      </c>
      <c r="K50" s="429">
        <v>2</v>
      </c>
      <c r="L50" s="143" t="s">
        <v>34</v>
      </c>
      <c r="M50" s="199">
        <v>26743</v>
      </c>
      <c r="N50" s="138" t="s">
        <v>669</v>
      </c>
      <c r="O50" s="198">
        <v>25750</v>
      </c>
      <c r="P50" s="206">
        <v>15386</v>
      </c>
      <c r="Q50" s="233">
        <v>0.96286878809408072</v>
      </c>
      <c r="R50" s="206"/>
      <c r="S50" s="230"/>
      <c r="T50" s="208">
        <v>993</v>
      </c>
      <c r="U50" s="233">
        <v>3.7131211905919309E-2</v>
      </c>
      <c r="V50" s="208"/>
      <c r="W50" s="185"/>
      <c r="X50" s="2"/>
      <c r="Y50" s="3"/>
      <c r="Z50" s="3"/>
      <c r="AA50" s="3"/>
      <c r="AB50" s="3"/>
      <c r="AC50" s="3"/>
      <c r="AD50" s="3"/>
      <c r="AE50" s="3"/>
      <c r="AF50" s="3"/>
    </row>
    <row r="51" spans="1:32" s="45" customFormat="1" ht="17" customHeight="1" x14ac:dyDescent="0.2">
      <c r="A51" s="180">
        <v>49</v>
      </c>
      <c r="B51" s="138" t="s">
        <v>610</v>
      </c>
      <c r="C51" s="138" t="s">
        <v>610</v>
      </c>
      <c r="D51" s="138" t="s">
        <v>631</v>
      </c>
      <c r="E51" s="139" t="s">
        <v>29</v>
      </c>
      <c r="F51" s="139" t="s">
        <v>308</v>
      </c>
      <c r="G51" s="139"/>
      <c r="H51" s="139" t="s">
        <v>577</v>
      </c>
      <c r="I51" s="139" t="s">
        <v>33</v>
      </c>
      <c r="J51" s="216">
        <v>2.5648148148148146E-2</v>
      </c>
      <c r="K51" s="217">
        <v>1</v>
      </c>
      <c r="L51" s="143" t="s">
        <v>34</v>
      </c>
      <c r="M51" s="198">
        <v>25844</v>
      </c>
      <c r="N51" s="138" t="s">
        <v>669</v>
      </c>
      <c r="O51" s="206">
        <v>14916</v>
      </c>
      <c r="P51" s="206">
        <v>10003</v>
      </c>
      <c r="Q51" s="233">
        <v>0.57715523912707012</v>
      </c>
      <c r="R51" s="206"/>
      <c r="S51" s="230"/>
      <c r="T51" s="206">
        <v>10928</v>
      </c>
      <c r="U51" s="233">
        <v>0.42284476087292988</v>
      </c>
      <c r="V51" s="206"/>
      <c r="W51" s="181"/>
      <c r="X51" s="154"/>
      <c r="Y51" s="6"/>
      <c r="Z51" s="6"/>
      <c r="AA51" s="6"/>
      <c r="AB51" s="6"/>
      <c r="AC51" s="6"/>
      <c r="AD51" s="6"/>
      <c r="AE51" s="6"/>
      <c r="AF51" s="6"/>
    </row>
    <row r="52" spans="1:32" s="45" customFormat="1" ht="17" customHeight="1" x14ac:dyDescent="0.2">
      <c r="A52" s="180">
        <v>50</v>
      </c>
      <c r="B52" s="138" t="s">
        <v>48</v>
      </c>
      <c r="C52" s="138" t="s">
        <v>49</v>
      </c>
      <c r="D52" s="138" t="s">
        <v>641</v>
      </c>
      <c r="E52" s="139" t="s">
        <v>29</v>
      </c>
      <c r="F52" s="139"/>
      <c r="G52" s="139"/>
      <c r="H52" s="139" t="s">
        <v>642</v>
      </c>
      <c r="I52" s="139" t="s">
        <v>33</v>
      </c>
      <c r="J52" s="214">
        <v>4.5138888888888885E-3</v>
      </c>
      <c r="K52" s="429">
        <v>63</v>
      </c>
      <c r="L52" s="143" t="s">
        <v>53</v>
      </c>
      <c r="M52" s="198">
        <v>25343</v>
      </c>
      <c r="N52" s="138" t="s">
        <v>643</v>
      </c>
      <c r="O52" s="198">
        <v>0</v>
      </c>
      <c r="P52" s="208"/>
      <c r="Q52" s="233">
        <v>0</v>
      </c>
      <c r="R52" s="198">
        <v>25343</v>
      </c>
      <c r="S52" s="230">
        <v>1</v>
      </c>
      <c r="T52" s="208">
        <v>0</v>
      </c>
      <c r="U52" s="233">
        <v>0</v>
      </c>
      <c r="V52" s="207">
        <v>0</v>
      </c>
      <c r="W52" s="181"/>
      <c r="X52" s="154"/>
      <c r="Y52" s="6"/>
      <c r="Z52" s="6"/>
      <c r="AA52" s="6"/>
      <c r="AB52" s="6"/>
      <c r="AC52" s="6"/>
      <c r="AD52" s="6"/>
      <c r="AE52" s="6"/>
      <c r="AF52" s="6"/>
    </row>
    <row r="53" spans="1:32" s="45" customFormat="1" ht="17" customHeight="1" x14ac:dyDescent="0.2">
      <c r="A53" s="180">
        <v>51</v>
      </c>
      <c r="B53" s="174" t="s">
        <v>48</v>
      </c>
      <c r="C53" s="174" t="s">
        <v>48</v>
      </c>
      <c r="D53" s="138" t="s">
        <v>665</v>
      </c>
      <c r="E53" s="174" t="s">
        <v>29</v>
      </c>
      <c r="F53" s="139"/>
      <c r="G53" s="139"/>
      <c r="H53" s="139" t="s">
        <v>666</v>
      </c>
      <c r="I53" s="139" t="s">
        <v>531</v>
      </c>
      <c r="J53" s="216">
        <v>1.5648148148148147E-2</v>
      </c>
      <c r="K53" s="420">
        <v>4</v>
      </c>
      <c r="L53" s="143" t="s">
        <v>53</v>
      </c>
      <c r="M53" s="198">
        <v>25301</v>
      </c>
      <c r="N53" s="138" t="s">
        <v>87</v>
      </c>
      <c r="O53" s="206">
        <v>13924</v>
      </c>
      <c r="P53" s="207"/>
      <c r="Q53" s="233">
        <v>0.55033397889411484</v>
      </c>
      <c r="R53" s="206"/>
      <c r="S53" s="279">
        <v>0</v>
      </c>
      <c r="T53" s="201">
        <v>11377</v>
      </c>
      <c r="U53" s="233">
        <v>0.44966602110588516</v>
      </c>
      <c r="V53" s="234">
        <v>5655</v>
      </c>
      <c r="W53" s="182"/>
      <c r="X53" s="154"/>
      <c r="Y53" s="6"/>
      <c r="Z53" s="6"/>
      <c r="AA53" s="6"/>
      <c r="AB53" s="6"/>
      <c r="AC53" s="6"/>
      <c r="AD53" s="6"/>
      <c r="AE53" s="6"/>
      <c r="AF53" s="6"/>
    </row>
    <row r="54" spans="1:32" s="45" customFormat="1" ht="17" customHeight="1" x14ac:dyDescent="0.2">
      <c r="A54" s="180">
        <v>52</v>
      </c>
      <c r="B54" s="170" t="s">
        <v>26</v>
      </c>
      <c r="C54" s="171" t="s">
        <v>27</v>
      </c>
      <c r="D54" s="142" t="s">
        <v>126</v>
      </c>
      <c r="E54" s="142" t="s">
        <v>29</v>
      </c>
      <c r="F54" s="143" t="s">
        <v>127</v>
      </c>
      <c r="G54" s="143" t="s">
        <v>36</v>
      </c>
      <c r="H54" s="143" t="s">
        <v>128</v>
      </c>
      <c r="I54" s="142" t="s">
        <v>33</v>
      </c>
      <c r="J54" s="216">
        <v>5.2245370370370366E-2</v>
      </c>
      <c r="K54" s="420">
        <v>2</v>
      </c>
      <c r="L54" s="143" t="s">
        <v>34</v>
      </c>
      <c r="M54" s="199">
        <v>24925</v>
      </c>
      <c r="N54" s="138" t="s">
        <v>42</v>
      </c>
      <c r="O54" s="206">
        <v>23637</v>
      </c>
      <c r="P54" s="206">
        <v>16809</v>
      </c>
      <c r="Q54" s="233">
        <v>0.9483249749247743</v>
      </c>
      <c r="R54" s="206"/>
      <c r="S54" s="237"/>
      <c r="T54" s="206">
        <v>1288</v>
      </c>
      <c r="U54" s="238">
        <v>5.1675025075225679E-2</v>
      </c>
      <c r="V54" s="206"/>
      <c r="W54" s="181"/>
      <c r="X54" s="154"/>
      <c r="Y54" s="6"/>
      <c r="Z54" s="6"/>
      <c r="AA54" s="6"/>
      <c r="AB54" s="6"/>
      <c r="AC54" s="6"/>
      <c r="AD54" s="6"/>
      <c r="AE54" s="6"/>
      <c r="AF54" s="6"/>
    </row>
    <row r="55" spans="1:32" s="45" customFormat="1" ht="15" customHeight="1" x14ac:dyDescent="0.2">
      <c r="A55" s="180">
        <v>53</v>
      </c>
      <c r="B55" s="253" t="s">
        <v>610</v>
      </c>
      <c r="C55" s="253" t="s">
        <v>610</v>
      </c>
      <c r="D55" s="253" t="s">
        <v>627</v>
      </c>
      <c r="E55" s="328" t="s">
        <v>29</v>
      </c>
      <c r="F55" s="328" t="s">
        <v>181</v>
      </c>
      <c r="G55" s="328"/>
      <c r="H55" s="253" t="s">
        <v>606</v>
      </c>
      <c r="I55" s="328" t="s">
        <v>33</v>
      </c>
      <c r="J55" s="361">
        <v>1.9641203703703706E-2</v>
      </c>
      <c r="K55" s="426">
        <v>2</v>
      </c>
      <c r="L55" s="378" t="s">
        <v>34</v>
      </c>
      <c r="M55" s="382">
        <v>23880</v>
      </c>
      <c r="N55" s="253" t="s">
        <v>669</v>
      </c>
      <c r="O55" s="391">
        <v>13732</v>
      </c>
      <c r="P55" s="396">
        <v>9628</v>
      </c>
      <c r="Q55" s="403">
        <v>0.57504187604690116</v>
      </c>
      <c r="R55" s="407"/>
      <c r="S55" s="411"/>
      <c r="T55" s="396">
        <v>10148</v>
      </c>
      <c r="U55" s="403">
        <v>0.42495812395309884</v>
      </c>
      <c r="V55" s="416"/>
      <c r="W55" s="181"/>
      <c r="X55" s="154"/>
      <c r="Y55" s="6"/>
      <c r="Z55" s="6"/>
      <c r="AA55" s="6"/>
      <c r="AB55" s="6"/>
      <c r="AC55" s="6"/>
      <c r="AD55" s="6"/>
      <c r="AE55" s="6"/>
      <c r="AF55" s="6"/>
    </row>
    <row r="56" spans="1:32" s="45" customFormat="1" ht="15" customHeight="1" x14ac:dyDescent="0.2">
      <c r="A56" s="180">
        <v>54</v>
      </c>
      <c r="B56" s="251" t="s">
        <v>610</v>
      </c>
      <c r="C56" s="266" t="s">
        <v>610</v>
      </c>
      <c r="D56" s="253" t="s">
        <v>625</v>
      </c>
      <c r="E56" s="252" t="s">
        <v>29</v>
      </c>
      <c r="F56" s="254" t="s">
        <v>64</v>
      </c>
      <c r="G56" s="254" t="s">
        <v>85</v>
      </c>
      <c r="H56" s="254" t="s">
        <v>547</v>
      </c>
      <c r="I56" s="252" t="s">
        <v>33</v>
      </c>
      <c r="J56" s="255"/>
      <c r="K56" s="425">
        <v>0</v>
      </c>
      <c r="L56" s="254" t="s">
        <v>34</v>
      </c>
      <c r="M56" s="257">
        <v>22867</v>
      </c>
      <c r="N56" s="258" t="s">
        <v>669</v>
      </c>
      <c r="O56" s="205">
        <v>21612</v>
      </c>
      <c r="P56" s="205">
        <v>5366</v>
      </c>
      <c r="Q56" s="232">
        <v>0.94511741811343863</v>
      </c>
      <c r="R56" s="205"/>
      <c r="S56" s="259"/>
      <c r="T56" s="205">
        <v>1255</v>
      </c>
      <c r="U56" s="260">
        <v>5.4882581886561421E-2</v>
      </c>
      <c r="V56" s="205"/>
      <c r="W56" s="261"/>
      <c r="X56" s="262"/>
      <c r="Y56" s="263"/>
      <c r="Z56" s="263"/>
      <c r="AA56" s="263"/>
      <c r="AB56" s="263"/>
      <c r="AC56" s="263"/>
      <c r="AD56" s="263"/>
      <c r="AE56" s="263"/>
      <c r="AF56" s="263"/>
    </row>
    <row r="57" spans="1:32" s="45" customFormat="1" ht="15" customHeight="1" x14ac:dyDescent="0.2">
      <c r="A57" s="180">
        <v>55</v>
      </c>
      <c r="B57" s="174" t="s">
        <v>26</v>
      </c>
      <c r="C57" s="174" t="s">
        <v>27</v>
      </c>
      <c r="D57" s="174" t="s">
        <v>600</v>
      </c>
      <c r="E57" s="174" t="s">
        <v>29</v>
      </c>
      <c r="F57" s="177" t="s">
        <v>143</v>
      </c>
      <c r="G57" s="177"/>
      <c r="H57" s="191" t="s">
        <v>601</v>
      </c>
      <c r="I57" s="174" t="s">
        <v>33</v>
      </c>
      <c r="J57" s="218">
        <v>2.1828703703703701E-2</v>
      </c>
      <c r="K57" s="423">
        <v>5</v>
      </c>
      <c r="L57" s="173" t="s">
        <v>34</v>
      </c>
      <c r="M57" s="199">
        <v>22686</v>
      </c>
      <c r="N57" s="174" t="s">
        <v>42</v>
      </c>
      <c r="O57" s="201">
        <v>19602</v>
      </c>
      <c r="P57" s="201">
        <v>11520</v>
      </c>
      <c r="Q57" s="233">
        <v>0.86405712774398302</v>
      </c>
      <c r="R57" s="206"/>
      <c r="S57" s="237"/>
      <c r="T57" s="201">
        <v>3084</v>
      </c>
      <c r="U57" s="233">
        <v>0.13594287225601692</v>
      </c>
      <c r="V57" s="201"/>
      <c r="W57" s="181"/>
      <c r="X57" s="154"/>
      <c r="Y57" s="6"/>
      <c r="Z57" s="6"/>
      <c r="AA57" s="6"/>
      <c r="AB57" s="6"/>
      <c r="AC57" s="6"/>
      <c r="AD57" s="6"/>
      <c r="AE57" s="6"/>
      <c r="AF57" s="6"/>
    </row>
    <row r="58" spans="1:32" s="45" customFormat="1" ht="15" customHeight="1" x14ac:dyDescent="0.2">
      <c r="A58" s="180">
        <v>56</v>
      </c>
      <c r="B58" s="170" t="s">
        <v>610</v>
      </c>
      <c r="C58" s="171" t="s">
        <v>610</v>
      </c>
      <c r="D58" s="142" t="s">
        <v>620</v>
      </c>
      <c r="E58" s="142" t="s">
        <v>29</v>
      </c>
      <c r="F58" s="143" t="s">
        <v>318</v>
      </c>
      <c r="G58" s="143" t="s">
        <v>153</v>
      </c>
      <c r="H58" s="143" t="s">
        <v>154</v>
      </c>
      <c r="I58" s="142" t="s">
        <v>33</v>
      </c>
      <c r="J58" s="216">
        <v>3.9814814814814817E-2</v>
      </c>
      <c r="K58" s="420">
        <v>2</v>
      </c>
      <c r="L58" s="143" t="s">
        <v>34</v>
      </c>
      <c r="M58" s="199">
        <v>22560</v>
      </c>
      <c r="N58" s="138" t="s">
        <v>669</v>
      </c>
      <c r="O58" s="206">
        <v>22290</v>
      </c>
      <c r="P58" s="206">
        <v>13208</v>
      </c>
      <c r="Q58" s="233">
        <v>0.98803191489361697</v>
      </c>
      <c r="R58" s="206"/>
      <c r="S58" s="237"/>
      <c r="T58" s="206">
        <v>270</v>
      </c>
      <c r="U58" s="238">
        <v>1.1968085106382979E-2</v>
      </c>
      <c r="V58" s="206"/>
      <c r="W58" s="181"/>
      <c r="X58" s="154"/>
      <c r="Y58" s="6"/>
      <c r="Z58" s="6"/>
      <c r="AA58" s="6"/>
      <c r="AB58" s="6"/>
      <c r="AC58" s="6"/>
      <c r="AD58" s="6"/>
      <c r="AE58" s="6"/>
      <c r="AF58" s="6"/>
    </row>
    <row r="59" spans="1:32" s="45" customFormat="1" ht="15" customHeight="1" x14ac:dyDescent="0.2">
      <c r="A59" s="180">
        <v>57</v>
      </c>
      <c r="B59" s="174" t="s">
        <v>26</v>
      </c>
      <c r="C59" s="174" t="s">
        <v>27</v>
      </c>
      <c r="D59" s="174" t="s">
        <v>501</v>
      </c>
      <c r="E59" s="174" t="s">
        <v>29</v>
      </c>
      <c r="F59" s="177" t="s">
        <v>143</v>
      </c>
      <c r="G59" s="177" t="s">
        <v>36</v>
      </c>
      <c r="H59" s="314" t="s">
        <v>502</v>
      </c>
      <c r="I59" s="174" t="s">
        <v>33</v>
      </c>
      <c r="J59" s="218">
        <v>7.4421296296296293E-3</v>
      </c>
      <c r="K59" s="423">
        <v>3</v>
      </c>
      <c r="L59" s="143" t="s">
        <v>34</v>
      </c>
      <c r="M59" s="199">
        <v>18747</v>
      </c>
      <c r="N59" s="174" t="s">
        <v>42</v>
      </c>
      <c r="O59" s="201">
        <v>18747</v>
      </c>
      <c r="P59" s="219">
        <v>10187</v>
      </c>
      <c r="Q59" s="233">
        <v>1</v>
      </c>
      <c r="R59" s="315"/>
      <c r="S59" s="279"/>
      <c r="T59" s="201"/>
      <c r="U59" s="233">
        <v>0</v>
      </c>
      <c r="V59" s="201"/>
      <c r="W59" s="181"/>
      <c r="X59" s="154"/>
      <c r="Y59" s="6"/>
      <c r="Z59" s="6"/>
      <c r="AA59" s="6"/>
      <c r="AB59" s="6"/>
      <c r="AC59" s="6"/>
      <c r="AD59" s="6"/>
      <c r="AE59" s="6"/>
      <c r="AF59" s="6"/>
    </row>
    <row r="60" spans="1:32" s="45" customFormat="1" ht="15" customHeight="1" x14ac:dyDescent="0.2">
      <c r="A60" s="180">
        <v>58</v>
      </c>
      <c r="B60" s="177" t="s">
        <v>48</v>
      </c>
      <c r="C60" s="174" t="s">
        <v>83</v>
      </c>
      <c r="D60" s="174" t="s">
        <v>228</v>
      </c>
      <c r="E60" s="174" t="s">
        <v>29</v>
      </c>
      <c r="F60" s="177" t="s">
        <v>64</v>
      </c>
      <c r="G60" s="177" t="s">
        <v>161</v>
      </c>
      <c r="H60" s="191" t="s">
        <v>229</v>
      </c>
      <c r="I60" s="177" t="s">
        <v>33</v>
      </c>
      <c r="J60" s="218">
        <v>1.6238425925925927E-2</v>
      </c>
      <c r="K60" s="423">
        <v>19</v>
      </c>
      <c r="L60" s="143" t="s">
        <v>53</v>
      </c>
      <c r="M60" s="199">
        <v>18483</v>
      </c>
      <c r="N60" s="174" t="s">
        <v>87</v>
      </c>
      <c r="O60" s="201">
        <v>3921</v>
      </c>
      <c r="P60" s="201"/>
      <c r="Q60" s="241">
        <v>0.21214088621976951</v>
      </c>
      <c r="R60" s="201"/>
      <c r="S60" s="411">
        <v>0</v>
      </c>
      <c r="T60" s="201">
        <v>14562</v>
      </c>
      <c r="U60" s="241">
        <v>0.78785911378023044</v>
      </c>
      <c r="V60" s="201">
        <v>11507</v>
      </c>
      <c r="W60" s="184"/>
      <c r="X60" s="156"/>
      <c r="Y60" s="24"/>
      <c r="Z60" s="24"/>
      <c r="AA60" s="24"/>
      <c r="AB60" s="24"/>
      <c r="AC60" s="24"/>
      <c r="AD60" s="24"/>
      <c r="AE60" s="24"/>
      <c r="AF60" s="24"/>
    </row>
    <row r="61" spans="1:32" s="45" customFormat="1" ht="15" customHeight="1" x14ac:dyDescent="0.2">
      <c r="A61" s="180">
        <v>59</v>
      </c>
      <c r="B61" s="251" t="s">
        <v>26</v>
      </c>
      <c r="C61" s="138" t="s">
        <v>178</v>
      </c>
      <c r="D61" s="253" t="s">
        <v>179</v>
      </c>
      <c r="E61" s="253" t="s">
        <v>29</v>
      </c>
      <c r="F61" s="253" t="s">
        <v>180</v>
      </c>
      <c r="G61" s="253" t="s">
        <v>181</v>
      </c>
      <c r="H61" s="253" t="s">
        <v>500</v>
      </c>
      <c r="I61" s="253" t="s">
        <v>33</v>
      </c>
      <c r="J61" s="361">
        <v>2.5034722222222222E-2</v>
      </c>
      <c r="K61" s="369">
        <v>4</v>
      </c>
      <c r="L61" s="381" t="s">
        <v>34</v>
      </c>
      <c r="M61" s="387">
        <v>18449</v>
      </c>
      <c r="N61" s="253" t="s">
        <v>42</v>
      </c>
      <c r="O61" s="391">
        <v>14076</v>
      </c>
      <c r="P61" s="396">
        <v>14403</v>
      </c>
      <c r="Q61" s="406">
        <v>0.76296818255732013</v>
      </c>
      <c r="R61" s="206"/>
      <c r="S61" s="237"/>
      <c r="T61" s="396">
        <v>4373</v>
      </c>
      <c r="U61" s="406">
        <v>0.23703181744267982</v>
      </c>
      <c r="V61" s="416"/>
      <c r="W61" s="181"/>
      <c r="X61" s="154"/>
      <c r="Y61" s="6"/>
      <c r="Z61" s="6"/>
      <c r="AA61" s="6"/>
      <c r="AB61" s="6"/>
      <c r="AC61" s="6"/>
      <c r="AD61" s="6"/>
      <c r="AE61" s="6"/>
      <c r="AF61" s="6"/>
    </row>
    <row r="62" spans="1:32" s="264" customFormat="1" ht="15" customHeight="1" x14ac:dyDescent="0.2">
      <c r="A62" s="180">
        <v>60</v>
      </c>
      <c r="B62" s="170" t="s">
        <v>26</v>
      </c>
      <c r="C62" s="171" t="s">
        <v>178</v>
      </c>
      <c r="D62" s="172" t="s">
        <v>660</v>
      </c>
      <c r="E62" s="142" t="s">
        <v>29</v>
      </c>
      <c r="F62" s="143" t="s">
        <v>95</v>
      </c>
      <c r="G62" s="143"/>
      <c r="H62" s="143" t="s">
        <v>668</v>
      </c>
      <c r="I62" s="142" t="s">
        <v>33</v>
      </c>
      <c r="J62" s="216">
        <v>2.1770833333333336E-2</v>
      </c>
      <c r="K62" s="420">
        <v>2</v>
      </c>
      <c r="L62" s="143" t="s">
        <v>34</v>
      </c>
      <c r="M62" s="198">
        <v>18363</v>
      </c>
      <c r="N62" s="138" t="s">
        <v>42</v>
      </c>
      <c r="O62" s="206">
        <v>1782</v>
      </c>
      <c r="P62" s="206">
        <v>1223</v>
      </c>
      <c r="Q62" s="233">
        <v>9.7042966835484398E-2</v>
      </c>
      <c r="R62" s="206"/>
      <c r="S62" s="237"/>
      <c r="T62" s="206">
        <v>16581</v>
      </c>
      <c r="U62" s="238">
        <v>0.90295703316451559</v>
      </c>
      <c r="V62" s="206"/>
      <c r="W62" s="181"/>
      <c r="X62" s="154"/>
      <c r="Y62" s="6"/>
      <c r="Z62" s="6"/>
      <c r="AA62" s="6"/>
      <c r="AB62" s="6"/>
      <c r="AC62" s="6"/>
      <c r="AD62" s="6"/>
      <c r="AE62" s="6"/>
      <c r="AF62" s="6"/>
    </row>
    <row r="63" spans="1:32" s="45" customFormat="1" ht="15" customHeight="1" x14ac:dyDescent="0.2">
      <c r="A63" s="180">
        <v>61</v>
      </c>
      <c r="B63" s="251" t="s">
        <v>610</v>
      </c>
      <c r="C63" s="138" t="s">
        <v>610</v>
      </c>
      <c r="D63" s="138" t="s">
        <v>628</v>
      </c>
      <c r="E63" s="139" t="s">
        <v>29</v>
      </c>
      <c r="F63" s="139" t="s">
        <v>308</v>
      </c>
      <c r="G63" s="139" t="s">
        <v>105</v>
      </c>
      <c r="H63" s="139" t="s">
        <v>188</v>
      </c>
      <c r="I63" s="139" t="s">
        <v>33</v>
      </c>
      <c r="J63" s="216">
        <v>2.6064814814814815E-2</v>
      </c>
      <c r="K63" s="217">
        <v>2</v>
      </c>
      <c r="L63" s="143" t="s">
        <v>34</v>
      </c>
      <c r="M63" s="198">
        <v>17625</v>
      </c>
      <c r="N63" s="138" t="s">
        <v>669</v>
      </c>
      <c r="O63" s="206">
        <v>16899</v>
      </c>
      <c r="P63" s="207">
        <v>11028</v>
      </c>
      <c r="Q63" s="233">
        <v>0.95880851063829786</v>
      </c>
      <c r="R63" s="206"/>
      <c r="S63" s="279"/>
      <c r="T63" s="206">
        <v>726</v>
      </c>
      <c r="U63" s="233">
        <v>4.1191489361702124E-2</v>
      </c>
      <c r="V63" s="234"/>
      <c r="W63" s="181"/>
      <c r="X63" s="154"/>
      <c r="Y63" s="6"/>
      <c r="Z63" s="6"/>
      <c r="AA63" s="6"/>
      <c r="AB63" s="6"/>
      <c r="AC63" s="6"/>
      <c r="AD63" s="6"/>
      <c r="AE63" s="6"/>
      <c r="AF63" s="6"/>
    </row>
    <row r="64" spans="1:32" s="45" customFormat="1" ht="15" customHeight="1" x14ac:dyDescent="0.2">
      <c r="A64" s="180">
        <v>62</v>
      </c>
      <c r="B64" s="251" t="s">
        <v>610</v>
      </c>
      <c r="C64" s="138" t="s">
        <v>610</v>
      </c>
      <c r="D64" s="138" t="s">
        <v>645</v>
      </c>
      <c r="E64" s="139" t="s">
        <v>29</v>
      </c>
      <c r="F64" s="139" t="s">
        <v>130</v>
      </c>
      <c r="G64" s="139" t="s">
        <v>386</v>
      </c>
      <c r="H64" s="139" t="s">
        <v>646</v>
      </c>
      <c r="I64" s="139" t="s">
        <v>33</v>
      </c>
      <c r="J64" s="216">
        <v>1.3148148148148147E-2</v>
      </c>
      <c r="K64" s="217">
        <v>1</v>
      </c>
      <c r="L64" s="143" t="s">
        <v>34</v>
      </c>
      <c r="M64" s="199">
        <v>16112</v>
      </c>
      <c r="N64" s="138" t="s">
        <v>669</v>
      </c>
      <c r="O64" s="206">
        <v>15958</v>
      </c>
      <c r="P64" s="206">
        <v>6851</v>
      </c>
      <c r="Q64" s="233">
        <v>0.99044190665342602</v>
      </c>
      <c r="R64" s="206"/>
      <c r="S64" s="279"/>
      <c r="T64" s="206">
        <v>154</v>
      </c>
      <c r="U64" s="233">
        <v>9.5580933465739815E-3</v>
      </c>
      <c r="V64" s="206"/>
      <c r="W64" s="181"/>
      <c r="X64" s="154"/>
      <c r="Y64" s="6"/>
      <c r="Z64" s="6"/>
      <c r="AA64" s="6"/>
      <c r="AB64" s="6"/>
      <c r="AC64" s="6"/>
      <c r="AD64" s="6"/>
      <c r="AE64" s="6"/>
      <c r="AF64" s="6"/>
    </row>
    <row r="65" spans="1:32" s="45" customFormat="1" ht="15" customHeight="1" x14ac:dyDescent="0.2">
      <c r="A65" s="180">
        <v>63</v>
      </c>
      <c r="B65" s="174" t="s">
        <v>610</v>
      </c>
      <c r="C65" s="174" t="s">
        <v>610</v>
      </c>
      <c r="D65" s="138" t="s">
        <v>630</v>
      </c>
      <c r="E65" s="174" t="s">
        <v>29</v>
      </c>
      <c r="F65" s="139" t="s">
        <v>512</v>
      </c>
      <c r="G65" s="139"/>
      <c r="H65" s="139" t="s">
        <v>197</v>
      </c>
      <c r="I65" s="139" t="s">
        <v>33</v>
      </c>
      <c r="J65" s="216">
        <v>2.6886574074074077E-2</v>
      </c>
      <c r="K65" s="420">
        <v>5</v>
      </c>
      <c r="L65" s="143" t="s">
        <v>34</v>
      </c>
      <c r="M65" s="198">
        <v>14986</v>
      </c>
      <c r="N65" s="138" t="s">
        <v>669</v>
      </c>
      <c r="O65" s="206">
        <v>14986</v>
      </c>
      <c r="P65" s="207">
        <v>8157</v>
      </c>
      <c r="Q65" s="233">
        <v>1</v>
      </c>
      <c r="R65" s="206"/>
      <c r="S65" s="237"/>
      <c r="T65" s="206"/>
      <c r="U65" s="233">
        <v>0</v>
      </c>
      <c r="V65" s="234"/>
      <c r="W65" s="181"/>
      <c r="X65" s="154"/>
      <c r="Y65" s="6"/>
      <c r="Z65" s="6"/>
      <c r="AA65" s="6"/>
      <c r="AB65" s="6"/>
      <c r="AC65" s="6"/>
      <c r="AD65" s="6"/>
      <c r="AE65" s="6"/>
      <c r="AF65" s="6"/>
    </row>
    <row r="66" spans="1:32" s="45" customFormat="1" ht="15" customHeight="1" x14ac:dyDescent="0.2">
      <c r="A66" s="180">
        <v>64</v>
      </c>
      <c r="B66" s="177" t="s">
        <v>48</v>
      </c>
      <c r="C66" s="174" t="s">
        <v>83</v>
      </c>
      <c r="D66" s="174" t="s">
        <v>534</v>
      </c>
      <c r="E66" s="174" t="s">
        <v>29</v>
      </c>
      <c r="F66" s="177" t="s">
        <v>309</v>
      </c>
      <c r="G66" s="177" t="s">
        <v>176</v>
      </c>
      <c r="H66" s="174" t="s">
        <v>535</v>
      </c>
      <c r="I66" s="174" t="s">
        <v>33</v>
      </c>
      <c r="J66" s="218">
        <v>4.1400462962962965E-2</v>
      </c>
      <c r="K66" s="219">
        <v>2</v>
      </c>
      <c r="L66" s="143" t="s">
        <v>53</v>
      </c>
      <c r="M66" s="199">
        <v>14486</v>
      </c>
      <c r="N66" s="174" t="s">
        <v>87</v>
      </c>
      <c r="O66" s="201">
        <v>5631</v>
      </c>
      <c r="P66" s="201"/>
      <c r="Q66" s="233">
        <v>0.38872014358691148</v>
      </c>
      <c r="R66" s="206"/>
      <c r="S66" s="279">
        <v>0</v>
      </c>
      <c r="T66" s="201">
        <v>8855</v>
      </c>
      <c r="U66" s="233">
        <v>0.61127985641308846</v>
      </c>
      <c r="V66" s="201">
        <v>5238</v>
      </c>
      <c r="W66" s="184"/>
      <c r="X66" s="156"/>
      <c r="Y66" s="24"/>
      <c r="Z66" s="24"/>
      <c r="AA66" s="24"/>
      <c r="AB66" s="24"/>
      <c r="AC66" s="24"/>
      <c r="AD66" s="24"/>
      <c r="AE66" s="24"/>
      <c r="AF66" s="24"/>
    </row>
    <row r="67" spans="1:32" s="45" customFormat="1" ht="15" customHeight="1" x14ac:dyDescent="0.2">
      <c r="A67" s="180">
        <v>65</v>
      </c>
      <c r="B67" s="251" t="s">
        <v>66</v>
      </c>
      <c r="C67" s="174" t="s">
        <v>67</v>
      </c>
      <c r="D67" s="174" t="s">
        <v>210</v>
      </c>
      <c r="E67" s="174" t="s">
        <v>29</v>
      </c>
      <c r="F67" s="177" t="s">
        <v>146</v>
      </c>
      <c r="G67" s="177"/>
      <c r="H67" s="191" t="s">
        <v>211</v>
      </c>
      <c r="I67" s="174" t="s">
        <v>33</v>
      </c>
      <c r="J67" s="222">
        <v>1.5509259259259259E-2</v>
      </c>
      <c r="K67" s="423">
        <v>3</v>
      </c>
      <c r="L67" s="173" t="s">
        <v>34</v>
      </c>
      <c r="M67" s="199">
        <v>13880</v>
      </c>
      <c r="N67" s="174" t="s">
        <v>544</v>
      </c>
      <c r="O67" s="201">
        <v>10980</v>
      </c>
      <c r="P67" s="201">
        <v>1624</v>
      </c>
      <c r="Q67" s="241">
        <v>0.79106628242074928</v>
      </c>
      <c r="R67" s="201">
        <v>0</v>
      </c>
      <c r="S67" s="237">
        <v>0</v>
      </c>
      <c r="T67" s="201">
        <v>2900</v>
      </c>
      <c r="U67" s="241">
        <v>0.20893371757925072</v>
      </c>
      <c r="V67" s="201">
        <v>1900</v>
      </c>
      <c r="W67" s="184"/>
      <c r="X67" s="156"/>
      <c r="Y67" s="24"/>
      <c r="Z67" s="24"/>
      <c r="AA67" s="24"/>
      <c r="AB67" s="24"/>
      <c r="AC67" s="24"/>
      <c r="AD67" s="24"/>
      <c r="AE67" s="24"/>
      <c r="AF67" s="24"/>
    </row>
    <row r="68" spans="1:32" s="45" customFormat="1" ht="15" customHeight="1" x14ac:dyDescent="0.2">
      <c r="A68" s="180">
        <v>66</v>
      </c>
      <c r="B68" s="138" t="s">
        <v>610</v>
      </c>
      <c r="C68" s="138" t="s">
        <v>610</v>
      </c>
      <c r="D68" s="138" t="s">
        <v>618</v>
      </c>
      <c r="E68" s="139" t="s">
        <v>29</v>
      </c>
      <c r="F68" s="328" t="s">
        <v>308</v>
      </c>
      <c r="G68" s="139" t="s">
        <v>113</v>
      </c>
      <c r="H68" s="139" t="s">
        <v>114</v>
      </c>
      <c r="I68" s="139" t="s">
        <v>33</v>
      </c>
      <c r="J68" s="216"/>
      <c r="K68" s="217">
        <v>0</v>
      </c>
      <c r="L68" s="143" t="s">
        <v>34</v>
      </c>
      <c r="M68" s="198">
        <v>13771</v>
      </c>
      <c r="N68" s="138" t="s">
        <v>669</v>
      </c>
      <c r="O68" s="206">
        <v>12680</v>
      </c>
      <c r="P68" s="207">
        <v>4061</v>
      </c>
      <c r="Q68" s="233">
        <v>0.92077554280734875</v>
      </c>
      <c r="R68" s="198"/>
      <c r="S68" s="230"/>
      <c r="T68" s="206">
        <v>1091</v>
      </c>
      <c r="U68" s="233">
        <v>7.9224457192651226E-2</v>
      </c>
      <c r="V68" s="207"/>
      <c r="W68" s="181"/>
      <c r="X68" s="154"/>
      <c r="Y68" s="6"/>
      <c r="Z68" s="6"/>
      <c r="AA68" s="6"/>
      <c r="AB68" s="6"/>
      <c r="AC68" s="6"/>
      <c r="AD68" s="6"/>
      <c r="AE68" s="6"/>
      <c r="AF68" s="6"/>
    </row>
    <row r="69" spans="1:32" s="45" customFormat="1" ht="15" customHeight="1" x14ac:dyDescent="0.2">
      <c r="A69" s="180">
        <v>67</v>
      </c>
      <c r="B69" s="174" t="s">
        <v>610</v>
      </c>
      <c r="C69" s="174" t="s">
        <v>610</v>
      </c>
      <c r="D69" s="138" t="s">
        <v>622</v>
      </c>
      <c r="E69" s="174" t="s">
        <v>29</v>
      </c>
      <c r="F69" s="139" t="s">
        <v>64</v>
      </c>
      <c r="G69" s="139"/>
      <c r="H69" s="139" t="s">
        <v>623</v>
      </c>
      <c r="I69" s="139" t="s">
        <v>33</v>
      </c>
      <c r="J69" s="216">
        <v>2.6875E-2</v>
      </c>
      <c r="K69" s="420">
        <v>3</v>
      </c>
      <c r="L69" s="143" t="s">
        <v>34</v>
      </c>
      <c r="M69" s="198">
        <v>12243</v>
      </c>
      <c r="N69" s="138" t="s">
        <v>669</v>
      </c>
      <c r="O69" s="206">
        <v>11844</v>
      </c>
      <c r="P69" s="207">
        <v>8258</v>
      </c>
      <c r="Q69" s="233">
        <v>0.967409948542024</v>
      </c>
      <c r="R69" s="206"/>
      <c r="S69" s="279"/>
      <c r="T69" s="206">
        <v>399</v>
      </c>
      <c r="U69" s="233">
        <v>3.2590051457975985E-2</v>
      </c>
      <c r="V69" s="207"/>
      <c r="W69" s="181"/>
      <c r="X69" s="154"/>
      <c r="Y69" s="6"/>
      <c r="Z69" s="6"/>
      <c r="AA69" s="6"/>
      <c r="AB69" s="6"/>
      <c r="AC69" s="6"/>
      <c r="AD69" s="6"/>
      <c r="AE69" s="6"/>
      <c r="AF69" s="6"/>
    </row>
    <row r="70" spans="1:32" s="45" customFormat="1" ht="15" customHeight="1" x14ac:dyDescent="0.2">
      <c r="A70" s="180">
        <v>68</v>
      </c>
      <c r="B70" s="177" t="s">
        <v>66</v>
      </c>
      <c r="C70" s="171" t="s">
        <v>214</v>
      </c>
      <c r="D70" s="172" t="s">
        <v>215</v>
      </c>
      <c r="E70" s="142" t="s">
        <v>29</v>
      </c>
      <c r="F70" s="143" t="s">
        <v>206</v>
      </c>
      <c r="G70" s="143"/>
      <c r="H70" s="143" t="s">
        <v>216</v>
      </c>
      <c r="I70" s="143" t="s">
        <v>33</v>
      </c>
      <c r="J70" s="216">
        <v>1.1458333333333333E-2</v>
      </c>
      <c r="K70" s="420">
        <v>75</v>
      </c>
      <c r="L70" s="143" t="s">
        <v>34</v>
      </c>
      <c r="M70" s="198">
        <v>11297</v>
      </c>
      <c r="N70" s="138" t="s">
        <v>544</v>
      </c>
      <c r="O70" s="206">
        <v>4597</v>
      </c>
      <c r="P70" s="206">
        <v>499</v>
      </c>
      <c r="Q70" s="233">
        <v>0.40692219173231831</v>
      </c>
      <c r="R70" s="206">
        <v>0</v>
      </c>
      <c r="S70" s="279">
        <v>0</v>
      </c>
      <c r="T70" s="206">
        <v>6700</v>
      </c>
      <c r="U70" s="233">
        <v>0.59307780826768164</v>
      </c>
      <c r="V70" s="206">
        <v>2900</v>
      </c>
      <c r="W70" s="181"/>
      <c r="X70" s="154"/>
      <c r="Y70" s="6"/>
      <c r="Z70" s="6"/>
      <c r="AA70" s="6"/>
      <c r="AB70" s="6"/>
      <c r="AC70" s="6"/>
      <c r="AD70" s="6"/>
      <c r="AE70" s="6"/>
      <c r="AF70" s="6"/>
    </row>
    <row r="71" spans="1:32" s="45" customFormat="1" ht="15" customHeight="1" x14ac:dyDescent="0.2">
      <c r="A71" s="180">
        <v>69</v>
      </c>
      <c r="B71" s="251" t="s">
        <v>610</v>
      </c>
      <c r="C71" s="252" t="s">
        <v>610</v>
      </c>
      <c r="D71" s="253" t="s">
        <v>542</v>
      </c>
      <c r="E71" s="252" t="s">
        <v>29</v>
      </c>
      <c r="F71" s="254" t="s">
        <v>318</v>
      </c>
      <c r="G71" s="254" t="s">
        <v>394</v>
      </c>
      <c r="H71" s="254" t="s">
        <v>546</v>
      </c>
      <c r="I71" s="252" t="s">
        <v>33</v>
      </c>
      <c r="J71" s="255">
        <v>3.8518518518518521E-2</v>
      </c>
      <c r="K71" s="256">
        <v>2</v>
      </c>
      <c r="L71" s="254" t="s">
        <v>34</v>
      </c>
      <c r="M71" s="257">
        <v>9500</v>
      </c>
      <c r="N71" s="258" t="s">
        <v>669</v>
      </c>
      <c r="O71" s="205">
        <v>9009</v>
      </c>
      <c r="P71" s="205">
        <v>5708</v>
      </c>
      <c r="Q71" s="232">
        <v>0.94831578947368422</v>
      </c>
      <c r="R71" s="206"/>
      <c r="S71" s="237"/>
      <c r="T71" s="205">
        <v>491</v>
      </c>
      <c r="U71" s="260">
        <v>5.1684210526315791E-2</v>
      </c>
      <c r="V71" s="205"/>
      <c r="W71" s="261"/>
      <c r="X71" s="262"/>
      <c r="Y71" s="263"/>
      <c r="Z71" s="263"/>
      <c r="AA71" s="263"/>
      <c r="AB71" s="263"/>
      <c r="AC71" s="263"/>
      <c r="AD71" s="263"/>
      <c r="AE71" s="263"/>
      <c r="AF71" s="263"/>
    </row>
    <row r="72" spans="1:32" s="45" customFormat="1" ht="15" customHeight="1" x14ac:dyDescent="0.2">
      <c r="A72" s="180">
        <v>70</v>
      </c>
      <c r="B72" s="174" t="s">
        <v>48</v>
      </c>
      <c r="C72" s="174" t="s">
        <v>83</v>
      </c>
      <c r="D72" s="174" t="s">
        <v>205</v>
      </c>
      <c r="E72" s="174" t="s">
        <v>29</v>
      </c>
      <c r="F72" s="177" t="s">
        <v>206</v>
      </c>
      <c r="G72" s="177"/>
      <c r="H72" s="174" t="s">
        <v>314</v>
      </c>
      <c r="I72" s="177" t="s">
        <v>33</v>
      </c>
      <c r="J72" s="218">
        <v>0.12557870370370369</v>
      </c>
      <c r="K72" s="423">
        <v>6</v>
      </c>
      <c r="L72" s="173" t="s">
        <v>53</v>
      </c>
      <c r="M72" s="199">
        <v>9096</v>
      </c>
      <c r="N72" s="174" t="s">
        <v>87</v>
      </c>
      <c r="O72" s="201">
        <v>9096</v>
      </c>
      <c r="P72" s="201"/>
      <c r="Q72" s="233">
        <v>1</v>
      </c>
      <c r="R72" s="206"/>
      <c r="S72" s="237">
        <v>0</v>
      </c>
      <c r="T72" s="201">
        <v>0</v>
      </c>
      <c r="U72" s="233">
        <v>0</v>
      </c>
      <c r="V72" s="201">
        <v>0</v>
      </c>
      <c r="W72" s="184"/>
      <c r="X72" s="156"/>
      <c r="Y72" s="24"/>
      <c r="Z72" s="24"/>
      <c r="AA72" s="24"/>
      <c r="AB72" s="24"/>
      <c r="AC72" s="24"/>
      <c r="AD72" s="24"/>
      <c r="AE72" s="24"/>
      <c r="AF72" s="24"/>
    </row>
    <row r="73" spans="1:32" s="45" customFormat="1" ht="15" customHeight="1" x14ac:dyDescent="0.2">
      <c r="A73" s="180">
        <v>71</v>
      </c>
      <c r="B73" s="174" t="s">
        <v>48</v>
      </c>
      <c r="C73" s="174" t="s">
        <v>48</v>
      </c>
      <c r="D73" s="177" t="s">
        <v>597</v>
      </c>
      <c r="E73" s="174" t="s">
        <v>29</v>
      </c>
      <c r="F73" s="177" t="s">
        <v>64</v>
      </c>
      <c r="G73" s="177"/>
      <c r="H73" s="191" t="s">
        <v>598</v>
      </c>
      <c r="I73" s="177" t="s">
        <v>33</v>
      </c>
      <c r="J73" s="218">
        <v>2.2847222222222224E-2</v>
      </c>
      <c r="K73" s="423">
        <v>4</v>
      </c>
      <c r="L73" s="378" t="s">
        <v>53</v>
      </c>
      <c r="M73" s="199">
        <v>8874</v>
      </c>
      <c r="N73" s="174" t="s">
        <v>87</v>
      </c>
      <c r="O73" s="201">
        <v>6820</v>
      </c>
      <c r="P73" s="201"/>
      <c r="Q73" s="233">
        <v>0.76853729997746223</v>
      </c>
      <c r="R73" s="206"/>
      <c r="S73" s="206">
        <v>0</v>
      </c>
      <c r="T73" s="201">
        <v>2054</v>
      </c>
      <c r="U73" s="233">
        <v>0.23146270002253774</v>
      </c>
      <c r="V73" s="201">
        <v>1411</v>
      </c>
      <c r="W73" s="184"/>
      <c r="X73" s="156"/>
      <c r="Y73" s="24"/>
      <c r="Z73" s="24"/>
      <c r="AA73" s="24"/>
      <c r="AB73" s="24"/>
      <c r="AC73" s="24"/>
      <c r="AD73" s="24"/>
      <c r="AE73" s="24"/>
      <c r="AF73" s="24"/>
    </row>
    <row r="74" spans="1:32" s="45" customFormat="1" ht="15" customHeight="1" x14ac:dyDescent="0.2">
      <c r="A74" s="180">
        <v>72</v>
      </c>
      <c r="B74" s="177" t="s">
        <v>48</v>
      </c>
      <c r="C74" s="174" t="s">
        <v>48</v>
      </c>
      <c r="D74" s="174" t="s">
        <v>595</v>
      </c>
      <c r="E74" s="174" t="s">
        <v>29</v>
      </c>
      <c r="F74" s="174" t="s">
        <v>127</v>
      </c>
      <c r="G74" s="174"/>
      <c r="H74" s="314" t="s">
        <v>596</v>
      </c>
      <c r="I74" s="174" t="s">
        <v>33</v>
      </c>
      <c r="J74" s="218">
        <v>2.6435185185185187E-2</v>
      </c>
      <c r="K74" s="423">
        <v>5</v>
      </c>
      <c r="L74" s="143" t="s">
        <v>53</v>
      </c>
      <c r="M74" s="199">
        <v>8383</v>
      </c>
      <c r="N74" s="174" t="s">
        <v>87</v>
      </c>
      <c r="O74" s="201">
        <v>7369</v>
      </c>
      <c r="P74" s="219"/>
      <c r="Q74" s="235">
        <v>0.87904091613980673</v>
      </c>
      <c r="R74" s="206"/>
      <c r="S74" s="247">
        <v>0</v>
      </c>
      <c r="T74" s="201">
        <v>1014</v>
      </c>
      <c r="U74" s="235">
        <v>0.12095908386019324</v>
      </c>
      <c r="V74" s="201">
        <v>814</v>
      </c>
      <c r="W74" s="184"/>
      <c r="X74" s="156"/>
      <c r="Y74" s="24"/>
      <c r="Z74" s="24"/>
      <c r="AA74" s="24"/>
      <c r="AB74" s="24"/>
      <c r="AC74" s="24"/>
      <c r="AD74" s="24"/>
      <c r="AE74" s="24"/>
      <c r="AF74" s="24"/>
    </row>
    <row r="75" spans="1:32" s="45" customFormat="1" ht="15" customHeight="1" x14ac:dyDescent="0.2">
      <c r="A75" s="180">
        <v>73</v>
      </c>
      <c r="B75" s="138" t="s">
        <v>48</v>
      </c>
      <c r="C75" s="138" t="s">
        <v>133</v>
      </c>
      <c r="D75" s="138" t="s">
        <v>223</v>
      </c>
      <c r="E75" s="139" t="s">
        <v>29</v>
      </c>
      <c r="F75" s="139" t="s">
        <v>512</v>
      </c>
      <c r="G75" s="139"/>
      <c r="H75" s="139" t="s">
        <v>536</v>
      </c>
      <c r="I75" s="139" t="s">
        <v>33</v>
      </c>
      <c r="J75" s="216">
        <v>1.4189814814814815E-2</v>
      </c>
      <c r="K75" s="420">
        <v>4</v>
      </c>
      <c r="L75" s="143" t="s">
        <v>53</v>
      </c>
      <c r="M75" s="199">
        <v>8366</v>
      </c>
      <c r="N75" s="138" t="s">
        <v>87</v>
      </c>
      <c r="O75" s="206">
        <v>7518</v>
      </c>
      <c r="P75" s="206"/>
      <c r="Q75" s="233">
        <v>0.8986373416208463</v>
      </c>
      <c r="R75" s="206"/>
      <c r="S75" s="230">
        <v>0</v>
      </c>
      <c r="T75" s="206">
        <v>848</v>
      </c>
      <c r="U75" s="233">
        <v>0.10136265837915372</v>
      </c>
      <c r="V75" s="206">
        <v>320</v>
      </c>
      <c r="W75" s="181"/>
      <c r="X75" s="154"/>
      <c r="Y75" s="6"/>
      <c r="Z75" s="6"/>
      <c r="AA75" s="6"/>
      <c r="AB75" s="6"/>
      <c r="AC75" s="6"/>
      <c r="AD75" s="6"/>
      <c r="AE75" s="6"/>
      <c r="AF75" s="6"/>
    </row>
    <row r="76" spans="1:32" s="45" customFormat="1" ht="15" customHeight="1" x14ac:dyDescent="0.2">
      <c r="A76" s="180">
        <v>74</v>
      </c>
      <c r="B76" s="251" t="s">
        <v>610</v>
      </c>
      <c r="C76" s="138" t="s">
        <v>610</v>
      </c>
      <c r="D76" s="172" t="s">
        <v>661</v>
      </c>
      <c r="E76" s="142" t="s">
        <v>29</v>
      </c>
      <c r="F76" s="143" t="s">
        <v>64</v>
      </c>
      <c r="G76" s="143" t="s">
        <v>85</v>
      </c>
      <c r="H76" s="143" t="s">
        <v>662</v>
      </c>
      <c r="I76" s="143" t="s">
        <v>33</v>
      </c>
      <c r="J76" s="216">
        <v>1.4097222222222221E-2</v>
      </c>
      <c r="K76" s="217">
        <v>1</v>
      </c>
      <c r="L76" s="143" t="s">
        <v>34</v>
      </c>
      <c r="M76" s="199">
        <v>7821</v>
      </c>
      <c r="N76" s="138" t="s">
        <v>669</v>
      </c>
      <c r="O76" s="206">
        <v>1393</v>
      </c>
      <c r="P76" s="206">
        <v>929</v>
      </c>
      <c r="Q76" s="233">
        <v>0.17811021608489963</v>
      </c>
      <c r="R76" s="206"/>
      <c r="S76" s="237"/>
      <c r="T76" s="206">
        <v>6428</v>
      </c>
      <c r="U76" s="513">
        <v>0.82188978391510037</v>
      </c>
      <c r="V76" s="206"/>
      <c r="W76" s="181"/>
      <c r="X76" s="154"/>
      <c r="Y76" s="6"/>
      <c r="Z76" s="6"/>
      <c r="AA76" s="6"/>
      <c r="AB76" s="6"/>
      <c r="AC76" s="6"/>
      <c r="AD76" s="6"/>
      <c r="AE76" s="6"/>
      <c r="AF76" s="6"/>
    </row>
    <row r="77" spans="1:32" s="45" customFormat="1" ht="15" customHeight="1" x14ac:dyDescent="0.2">
      <c r="A77" s="180">
        <v>75</v>
      </c>
      <c r="B77" s="177" t="s">
        <v>610</v>
      </c>
      <c r="C77" s="174" t="s">
        <v>610</v>
      </c>
      <c r="D77" s="174" t="s">
        <v>637</v>
      </c>
      <c r="E77" s="174" t="s">
        <v>29</v>
      </c>
      <c r="F77" s="177" t="s">
        <v>308</v>
      </c>
      <c r="G77" s="177" t="s">
        <v>105</v>
      </c>
      <c r="H77" s="189" t="s">
        <v>202</v>
      </c>
      <c r="I77" s="177" t="s">
        <v>33</v>
      </c>
      <c r="J77" s="218">
        <v>3.1886574074074074E-2</v>
      </c>
      <c r="K77" s="423">
        <v>3</v>
      </c>
      <c r="L77" s="143" t="s">
        <v>34</v>
      </c>
      <c r="M77" s="199">
        <v>6743</v>
      </c>
      <c r="N77" s="174" t="s">
        <v>669</v>
      </c>
      <c r="O77" s="201">
        <v>6506</v>
      </c>
      <c r="P77" s="201">
        <v>4597</v>
      </c>
      <c r="Q77" s="233">
        <v>0.96485243956695832</v>
      </c>
      <c r="R77" s="206"/>
      <c r="S77" s="279"/>
      <c r="T77" s="201">
        <v>237</v>
      </c>
      <c r="U77" s="233">
        <v>3.5147560433041673E-2</v>
      </c>
      <c r="V77" s="201"/>
      <c r="W77" s="184"/>
      <c r="X77" s="156"/>
      <c r="Y77" s="24"/>
      <c r="Z77" s="24"/>
      <c r="AA77" s="24"/>
      <c r="AB77" s="24"/>
      <c r="AC77" s="24"/>
      <c r="AD77" s="24"/>
      <c r="AE77" s="24"/>
      <c r="AF77" s="24"/>
    </row>
    <row r="78" spans="1:32" s="45" customFormat="1" ht="15" customHeight="1" x14ac:dyDescent="0.2">
      <c r="A78" s="180">
        <v>76</v>
      </c>
      <c r="B78" s="251" t="s">
        <v>48</v>
      </c>
      <c r="C78" s="138" t="s">
        <v>133</v>
      </c>
      <c r="D78" s="138" t="s">
        <v>217</v>
      </c>
      <c r="E78" s="139" t="s">
        <v>29</v>
      </c>
      <c r="F78" s="139" t="s">
        <v>308</v>
      </c>
      <c r="G78" s="139" t="s">
        <v>105</v>
      </c>
      <c r="H78" s="139" t="s">
        <v>218</v>
      </c>
      <c r="I78" s="139" t="s">
        <v>33</v>
      </c>
      <c r="J78" s="216">
        <v>9.8958333333333329E-3</v>
      </c>
      <c r="K78" s="420">
        <v>4</v>
      </c>
      <c r="L78" s="173" t="s">
        <v>53</v>
      </c>
      <c r="M78" s="199">
        <v>6620</v>
      </c>
      <c r="N78" s="138" t="s">
        <v>87</v>
      </c>
      <c r="O78" s="206">
        <v>6282</v>
      </c>
      <c r="P78" s="206"/>
      <c r="Q78" s="233">
        <v>0.94894259818731119</v>
      </c>
      <c r="R78" s="206"/>
      <c r="S78" s="230">
        <v>0</v>
      </c>
      <c r="T78" s="206">
        <v>338</v>
      </c>
      <c r="U78" s="233">
        <v>5.1057401812688821E-2</v>
      </c>
      <c r="V78" s="206">
        <v>189</v>
      </c>
      <c r="W78" s="183"/>
      <c r="X78" s="156"/>
      <c r="Y78" s="24"/>
      <c r="Z78" s="24"/>
      <c r="AA78" s="24"/>
      <c r="AB78" s="24"/>
      <c r="AC78" s="24"/>
      <c r="AD78" s="24"/>
      <c r="AE78" s="24"/>
      <c r="AF78" s="24"/>
    </row>
    <row r="79" spans="1:32" s="45" customFormat="1" ht="15" customHeight="1" x14ac:dyDescent="0.2">
      <c r="A79" s="180">
        <v>77</v>
      </c>
      <c r="B79" s="251" t="s">
        <v>66</v>
      </c>
      <c r="C79" s="138" t="s">
        <v>214</v>
      </c>
      <c r="D79" s="174" t="s">
        <v>261</v>
      </c>
      <c r="E79" s="174" t="s">
        <v>29</v>
      </c>
      <c r="F79" s="177" t="s">
        <v>206</v>
      </c>
      <c r="G79" s="177" t="s">
        <v>221</v>
      </c>
      <c r="H79" s="189" t="s">
        <v>263</v>
      </c>
      <c r="I79" s="174" t="s">
        <v>33</v>
      </c>
      <c r="J79" s="218">
        <v>2.0243055555555556E-2</v>
      </c>
      <c r="K79" s="219">
        <v>1</v>
      </c>
      <c r="L79" s="143" t="s">
        <v>34</v>
      </c>
      <c r="M79" s="199">
        <v>6254</v>
      </c>
      <c r="N79" s="174" t="s">
        <v>544</v>
      </c>
      <c r="O79" s="201">
        <v>5905</v>
      </c>
      <c r="P79" s="201">
        <v>905</v>
      </c>
      <c r="Q79" s="241">
        <v>0.94419571474256481</v>
      </c>
      <c r="R79" s="206">
        <v>0</v>
      </c>
      <c r="S79" s="247">
        <v>0</v>
      </c>
      <c r="T79" s="201">
        <v>349</v>
      </c>
      <c r="U79" s="241">
        <v>5.5804285257435242E-2</v>
      </c>
      <c r="V79" s="201">
        <v>181</v>
      </c>
      <c r="W79" s="184"/>
      <c r="X79" s="156"/>
      <c r="Y79" s="24"/>
      <c r="Z79" s="24"/>
      <c r="AA79" s="24"/>
      <c r="AB79" s="24"/>
      <c r="AC79" s="24"/>
      <c r="AD79" s="24"/>
      <c r="AE79" s="24"/>
      <c r="AF79" s="24"/>
    </row>
    <row r="80" spans="1:32" s="45" customFormat="1" ht="15" customHeight="1" x14ac:dyDescent="0.2">
      <c r="A80" s="180">
        <v>78</v>
      </c>
      <c r="B80" s="251" t="s">
        <v>48</v>
      </c>
      <c r="C80" s="138" t="s">
        <v>49</v>
      </c>
      <c r="D80" s="138" t="s">
        <v>174</v>
      </c>
      <c r="E80" s="139" t="s">
        <v>29</v>
      </c>
      <c r="F80" s="139" t="s">
        <v>309</v>
      </c>
      <c r="G80" s="139" t="s">
        <v>176</v>
      </c>
      <c r="H80" s="139" t="s">
        <v>177</v>
      </c>
      <c r="I80" s="139" t="s">
        <v>33</v>
      </c>
      <c r="J80" s="214">
        <v>3.7650462962962962E-2</v>
      </c>
      <c r="K80" s="215">
        <v>2</v>
      </c>
      <c r="L80" s="143" t="s">
        <v>53</v>
      </c>
      <c r="M80" s="198">
        <v>6133</v>
      </c>
      <c r="N80" s="138" t="s">
        <v>87</v>
      </c>
      <c r="O80" s="204">
        <v>3360</v>
      </c>
      <c r="P80" s="205"/>
      <c r="Q80" s="229">
        <v>0.54785586173161582</v>
      </c>
      <c r="R80" s="204"/>
      <c r="S80" s="230">
        <v>0</v>
      </c>
      <c r="T80" s="231">
        <v>2773</v>
      </c>
      <c r="U80" s="232">
        <v>0.45214413826838418</v>
      </c>
      <c r="V80" s="231">
        <v>1740</v>
      </c>
      <c r="W80" s="181"/>
      <c r="X80" s="154"/>
      <c r="Y80" s="6"/>
      <c r="Z80" s="6"/>
      <c r="AA80" s="6"/>
      <c r="AB80" s="6"/>
      <c r="AC80" s="6"/>
      <c r="AD80" s="6"/>
      <c r="AE80" s="6"/>
      <c r="AF80" s="6"/>
    </row>
    <row r="81" spans="1:32" s="45" customFormat="1" ht="15" customHeight="1" x14ac:dyDescent="0.2">
      <c r="A81" s="180">
        <v>79</v>
      </c>
      <c r="B81" s="251" t="s">
        <v>610</v>
      </c>
      <c r="C81" s="138" t="s">
        <v>610</v>
      </c>
      <c r="D81" s="172" t="s">
        <v>638</v>
      </c>
      <c r="E81" s="172" t="s">
        <v>29</v>
      </c>
      <c r="F81" s="173" t="s">
        <v>140</v>
      </c>
      <c r="G81" s="173" t="s">
        <v>226</v>
      </c>
      <c r="H81" s="173" t="s">
        <v>227</v>
      </c>
      <c r="I81" s="172" t="s">
        <v>33</v>
      </c>
      <c r="J81" s="222">
        <v>3.7372685185185189E-2</v>
      </c>
      <c r="K81" s="221">
        <v>3</v>
      </c>
      <c r="L81" s="173" t="s">
        <v>34</v>
      </c>
      <c r="M81" s="200">
        <v>5801</v>
      </c>
      <c r="N81" s="172" t="s">
        <v>669</v>
      </c>
      <c r="O81" s="209">
        <v>5210</v>
      </c>
      <c r="P81" s="209">
        <v>3572</v>
      </c>
      <c r="Q81" s="233">
        <v>0.89812101361834162</v>
      </c>
      <c r="R81" s="206"/>
      <c r="S81" s="279"/>
      <c r="T81" s="201">
        <v>591</v>
      </c>
      <c r="U81" s="233">
        <v>0.10187898638165833</v>
      </c>
      <c r="V81" s="209"/>
      <c r="W81" s="181"/>
      <c r="X81" s="154"/>
      <c r="Y81" s="6"/>
      <c r="Z81" s="6"/>
      <c r="AA81" s="6"/>
      <c r="AB81" s="6"/>
      <c r="AC81" s="6"/>
      <c r="AD81" s="6"/>
      <c r="AE81" s="6"/>
      <c r="AF81" s="6"/>
    </row>
    <row r="82" spans="1:32" s="45" customFormat="1" ht="15" customHeight="1" x14ac:dyDescent="0.2">
      <c r="A82" s="180">
        <v>80</v>
      </c>
      <c r="B82" s="253" t="s">
        <v>48</v>
      </c>
      <c r="C82" s="253" t="s">
        <v>48</v>
      </c>
      <c r="D82" s="253" t="s">
        <v>654</v>
      </c>
      <c r="E82" s="328" t="s">
        <v>29</v>
      </c>
      <c r="F82" s="328" t="s">
        <v>146</v>
      </c>
      <c r="G82" s="328"/>
      <c r="H82" s="328" t="s">
        <v>655</v>
      </c>
      <c r="I82" s="328" t="s">
        <v>33</v>
      </c>
      <c r="J82" s="361">
        <v>2.5277777777777777E-2</v>
      </c>
      <c r="K82" s="426">
        <v>3</v>
      </c>
      <c r="L82" s="378" t="s">
        <v>53</v>
      </c>
      <c r="M82" s="382">
        <v>4953</v>
      </c>
      <c r="N82" s="253" t="s">
        <v>87</v>
      </c>
      <c r="O82" s="391">
        <v>455</v>
      </c>
      <c r="P82" s="396"/>
      <c r="Q82" s="403">
        <v>9.1863517060367453E-2</v>
      </c>
      <c r="R82" s="407"/>
      <c r="S82" s="411">
        <v>0</v>
      </c>
      <c r="T82" s="396">
        <v>4498</v>
      </c>
      <c r="U82" s="403">
        <v>0.90813648293963256</v>
      </c>
      <c r="V82" s="416">
        <v>1936</v>
      </c>
      <c r="W82" s="181"/>
      <c r="X82" s="154"/>
      <c r="Y82" s="6"/>
      <c r="Z82" s="6"/>
      <c r="AA82" s="6"/>
      <c r="AB82" s="6"/>
      <c r="AC82" s="6"/>
      <c r="AD82" s="6"/>
      <c r="AE82" s="6"/>
      <c r="AF82" s="6"/>
    </row>
    <row r="83" spans="1:32" s="45" customFormat="1" ht="15" customHeight="1" x14ac:dyDescent="0.2">
      <c r="A83" s="180">
        <v>81</v>
      </c>
      <c r="B83" s="253" t="s">
        <v>48</v>
      </c>
      <c r="C83" s="253" t="s">
        <v>49</v>
      </c>
      <c r="D83" s="253" t="s">
        <v>160</v>
      </c>
      <c r="E83" s="328" t="s">
        <v>29</v>
      </c>
      <c r="F83" s="328" t="s">
        <v>64</v>
      </c>
      <c r="G83" s="328" t="s">
        <v>161</v>
      </c>
      <c r="H83" s="328" t="s">
        <v>162</v>
      </c>
      <c r="I83" s="328" t="s">
        <v>33</v>
      </c>
      <c r="J83" s="365">
        <v>5.1504629629629626E-3</v>
      </c>
      <c r="K83" s="422">
        <v>3</v>
      </c>
      <c r="L83" s="378" t="s">
        <v>163</v>
      </c>
      <c r="M83" s="382">
        <v>4636</v>
      </c>
      <c r="N83" s="253" t="s">
        <v>87</v>
      </c>
      <c r="O83" s="391">
        <v>4636</v>
      </c>
      <c r="P83" s="396"/>
      <c r="Q83" s="403">
        <v>1</v>
      </c>
      <c r="R83" s="407"/>
      <c r="S83" s="411">
        <v>0</v>
      </c>
      <c r="T83" s="396">
        <v>0</v>
      </c>
      <c r="U83" s="403">
        <v>0</v>
      </c>
      <c r="V83" s="416">
        <v>0</v>
      </c>
      <c r="W83" s="181"/>
      <c r="X83" s="154"/>
      <c r="Y83" s="6"/>
      <c r="Z83" s="6"/>
      <c r="AA83" s="6"/>
      <c r="AB83" s="6"/>
      <c r="AC83" s="6"/>
      <c r="AD83" s="6"/>
      <c r="AE83" s="6"/>
      <c r="AF83" s="6"/>
    </row>
    <row r="84" spans="1:32" s="45" customFormat="1" ht="15" customHeight="1" x14ac:dyDescent="0.2">
      <c r="A84" s="180">
        <v>82</v>
      </c>
      <c r="B84" s="253" t="s">
        <v>48</v>
      </c>
      <c r="C84" s="253" t="s">
        <v>49</v>
      </c>
      <c r="D84" s="253" t="s">
        <v>169</v>
      </c>
      <c r="E84" s="328" t="s">
        <v>29</v>
      </c>
      <c r="F84" s="328"/>
      <c r="G84" s="328"/>
      <c r="H84" s="328" t="s">
        <v>590</v>
      </c>
      <c r="I84" s="328" t="s">
        <v>33</v>
      </c>
      <c r="J84" s="361">
        <v>5.1793981481481483E-2</v>
      </c>
      <c r="K84" s="426">
        <v>1</v>
      </c>
      <c r="L84" s="378" t="s">
        <v>53</v>
      </c>
      <c r="M84" s="382">
        <v>4551</v>
      </c>
      <c r="N84" s="253" t="s">
        <v>87</v>
      </c>
      <c r="O84" s="391">
        <v>386</v>
      </c>
      <c r="P84" s="396"/>
      <c r="Q84" s="403">
        <v>8.4816523840914079E-2</v>
      </c>
      <c r="R84" s="407"/>
      <c r="S84" s="411">
        <v>0</v>
      </c>
      <c r="T84" s="396">
        <v>4165</v>
      </c>
      <c r="U84" s="403">
        <v>0.91518347615908591</v>
      </c>
      <c r="V84" s="416">
        <v>2867</v>
      </c>
      <c r="W84" s="184"/>
      <c r="X84" s="156"/>
      <c r="Y84" s="24"/>
      <c r="Z84" s="24"/>
      <c r="AA84" s="24"/>
      <c r="AB84" s="24"/>
      <c r="AC84" s="24"/>
      <c r="AD84" s="24"/>
      <c r="AE84" s="24"/>
      <c r="AF84" s="24"/>
    </row>
    <row r="85" spans="1:32" s="45" customFormat="1" ht="15" customHeight="1" x14ac:dyDescent="0.2">
      <c r="A85" s="180">
        <v>83</v>
      </c>
      <c r="B85" s="253" t="s">
        <v>610</v>
      </c>
      <c r="C85" s="253" t="s">
        <v>610</v>
      </c>
      <c r="D85" s="253" t="s">
        <v>663</v>
      </c>
      <c r="E85" s="328" t="s">
        <v>29</v>
      </c>
      <c r="F85" s="328" t="s">
        <v>110</v>
      </c>
      <c r="G85" s="328" t="s">
        <v>373</v>
      </c>
      <c r="H85" s="328" t="s">
        <v>664</v>
      </c>
      <c r="I85" s="328" t="s">
        <v>33</v>
      </c>
      <c r="J85" s="361">
        <v>4.1006944444444443E-2</v>
      </c>
      <c r="K85" s="426">
        <v>2</v>
      </c>
      <c r="L85" s="378" t="s">
        <v>34</v>
      </c>
      <c r="M85" s="382">
        <v>4550</v>
      </c>
      <c r="N85" s="253" t="s">
        <v>669</v>
      </c>
      <c r="O85" s="391">
        <v>3050</v>
      </c>
      <c r="P85" s="396">
        <v>1972</v>
      </c>
      <c r="Q85" s="403">
        <v>0.67032967032967028</v>
      </c>
      <c r="R85" s="407"/>
      <c r="S85" s="411"/>
      <c r="T85" s="396">
        <v>1500</v>
      </c>
      <c r="U85" s="403">
        <v>0.32967032967032966</v>
      </c>
      <c r="V85" s="416"/>
      <c r="W85" s="181"/>
      <c r="X85" s="154"/>
      <c r="Y85" s="6"/>
      <c r="Z85" s="6"/>
      <c r="AA85" s="6"/>
      <c r="AB85" s="6"/>
      <c r="AC85" s="6"/>
      <c r="AD85" s="6"/>
      <c r="AE85" s="6"/>
      <c r="AF85" s="6"/>
    </row>
    <row r="86" spans="1:32" s="45" customFormat="1" ht="15" customHeight="1" x14ac:dyDescent="0.2">
      <c r="A86" s="180">
        <v>84</v>
      </c>
      <c r="B86" s="281" t="s">
        <v>610</v>
      </c>
      <c r="C86" s="171" t="s">
        <v>610</v>
      </c>
      <c r="D86" s="175" t="s">
        <v>656</v>
      </c>
      <c r="E86" s="142" t="s">
        <v>29</v>
      </c>
      <c r="F86" s="143" t="s">
        <v>64</v>
      </c>
      <c r="G86" s="143" t="s">
        <v>85</v>
      </c>
      <c r="H86" s="143" t="s">
        <v>657</v>
      </c>
      <c r="I86" s="142" t="s">
        <v>33</v>
      </c>
      <c r="J86" s="216"/>
      <c r="K86" s="420">
        <v>0</v>
      </c>
      <c r="L86" s="143" t="s">
        <v>34</v>
      </c>
      <c r="M86" s="198">
        <v>4227</v>
      </c>
      <c r="N86" s="138" t="s">
        <v>669</v>
      </c>
      <c r="O86" s="206">
        <v>782</v>
      </c>
      <c r="P86" s="206">
        <v>586</v>
      </c>
      <c r="Q86" s="233">
        <v>0.18500118287201325</v>
      </c>
      <c r="R86" s="206"/>
      <c r="S86" s="279"/>
      <c r="T86" s="201">
        <v>3445</v>
      </c>
      <c r="U86" s="233">
        <v>0.81499881712798672</v>
      </c>
      <c r="V86" s="206"/>
      <c r="W86" s="181"/>
      <c r="X86" s="154"/>
      <c r="Y86" s="6"/>
      <c r="Z86" s="6"/>
      <c r="AA86" s="6"/>
      <c r="AB86" s="6"/>
      <c r="AC86" s="6"/>
      <c r="AD86" s="6"/>
      <c r="AE86" s="6"/>
      <c r="AF86" s="6"/>
    </row>
    <row r="87" spans="1:32" s="45" customFormat="1" ht="15" customHeight="1" x14ac:dyDescent="0.2">
      <c r="A87" s="180">
        <v>85</v>
      </c>
      <c r="B87" s="253" t="s">
        <v>610</v>
      </c>
      <c r="C87" s="253" t="s">
        <v>610</v>
      </c>
      <c r="D87" s="253" t="s">
        <v>157</v>
      </c>
      <c r="E87" s="328" t="s">
        <v>29</v>
      </c>
      <c r="F87" s="328" t="s">
        <v>318</v>
      </c>
      <c r="G87" s="328" t="s">
        <v>158</v>
      </c>
      <c r="H87" s="328" t="s">
        <v>159</v>
      </c>
      <c r="I87" s="328" t="s">
        <v>33</v>
      </c>
      <c r="J87" s="361"/>
      <c r="K87" s="426">
        <v>0</v>
      </c>
      <c r="L87" s="378" t="s">
        <v>34</v>
      </c>
      <c r="M87" s="382">
        <v>4110</v>
      </c>
      <c r="N87" s="253" t="s">
        <v>669</v>
      </c>
      <c r="O87" s="391">
        <v>3906</v>
      </c>
      <c r="P87" s="396">
        <v>1608</v>
      </c>
      <c r="Q87" s="403">
        <v>0.95036496350364963</v>
      </c>
      <c r="R87" s="407"/>
      <c r="S87" s="411"/>
      <c r="T87" s="396">
        <v>204</v>
      </c>
      <c r="U87" s="403">
        <v>4.9635036496350364E-2</v>
      </c>
      <c r="V87" s="416"/>
      <c r="W87" s="184"/>
      <c r="X87" s="156"/>
      <c r="Y87" s="24"/>
      <c r="Z87" s="24"/>
      <c r="AA87" s="24"/>
      <c r="AB87" s="24"/>
      <c r="AC87" s="24"/>
      <c r="AD87" s="24"/>
      <c r="AE87" s="24"/>
      <c r="AF87" s="24"/>
    </row>
    <row r="88" spans="1:32" s="45" customFormat="1" ht="15" customHeight="1" x14ac:dyDescent="0.2">
      <c r="A88" s="180">
        <v>86</v>
      </c>
      <c r="B88" s="251" t="s">
        <v>66</v>
      </c>
      <c r="C88" s="138" t="s">
        <v>214</v>
      </c>
      <c r="D88" s="172" t="s">
        <v>246</v>
      </c>
      <c r="E88" s="142" t="s">
        <v>29</v>
      </c>
      <c r="F88" s="143" t="s">
        <v>30</v>
      </c>
      <c r="G88" s="143"/>
      <c r="H88" s="143" t="s">
        <v>247</v>
      </c>
      <c r="I88" s="143" t="s">
        <v>33</v>
      </c>
      <c r="J88" s="216">
        <v>6.3310185185185188E-3</v>
      </c>
      <c r="K88" s="217">
        <v>19</v>
      </c>
      <c r="L88" s="378" t="s">
        <v>34</v>
      </c>
      <c r="M88" s="199">
        <v>3502</v>
      </c>
      <c r="N88" s="138" t="s">
        <v>544</v>
      </c>
      <c r="O88" s="206">
        <v>2002</v>
      </c>
      <c r="P88" s="206">
        <v>3287</v>
      </c>
      <c r="Q88" s="233">
        <v>0.57167332952598515</v>
      </c>
      <c r="R88" s="206">
        <v>0</v>
      </c>
      <c r="S88" s="279">
        <v>0</v>
      </c>
      <c r="T88" s="206">
        <v>1500</v>
      </c>
      <c r="U88" s="233">
        <v>0.42832667047401485</v>
      </c>
      <c r="V88" s="206">
        <v>1200</v>
      </c>
      <c r="W88" s="181"/>
      <c r="X88" s="154"/>
      <c r="Y88" s="6"/>
      <c r="Z88" s="6"/>
      <c r="AA88" s="6"/>
      <c r="AB88" s="6"/>
      <c r="AC88" s="6"/>
      <c r="AD88" s="6"/>
      <c r="AE88" s="6"/>
      <c r="AF88" s="6"/>
    </row>
    <row r="89" spans="1:32" s="45" customFormat="1" ht="15" customHeight="1" x14ac:dyDescent="0.2">
      <c r="A89" s="180">
        <v>87</v>
      </c>
      <c r="B89" s="174" t="s">
        <v>48</v>
      </c>
      <c r="C89" s="171" t="s">
        <v>48</v>
      </c>
      <c r="D89" s="174" t="s">
        <v>599</v>
      </c>
      <c r="E89" s="142" t="s">
        <v>29</v>
      </c>
      <c r="F89" s="177" t="s">
        <v>64</v>
      </c>
      <c r="G89" s="177"/>
      <c r="H89" s="174" t="s">
        <v>598</v>
      </c>
      <c r="I89" s="177" t="s">
        <v>33</v>
      </c>
      <c r="J89" s="218">
        <v>0</v>
      </c>
      <c r="K89" s="423">
        <v>0</v>
      </c>
      <c r="L89" s="177" t="s">
        <v>53</v>
      </c>
      <c r="M89" s="199">
        <v>3471</v>
      </c>
      <c r="N89" s="174" t="s">
        <v>87</v>
      </c>
      <c r="O89" s="201">
        <v>3108</v>
      </c>
      <c r="P89" s="210"/>
      <c r="Q89" s="241">
        <v>0.89541918755401906</v>
      </c>
      <c r="R89" s="199"/>
      <c r="S89" s="237">
        <v>0</v>
      </c>
      <c r="T89" s="199">
        <v>363</v>
      </c>
      <c r="U89" s="241">
        <v>0.10458081244598098</v>
      </c>
      <c r="V89" s="201">
        <v>166</v>
      </c>
      <c r="W89" s="183"/>
      <c r="X89" s="156"/>
      <c r="Y89" s="24"/>
      <c r="Z89" s="24"/>
      <c r="AA89" s="24"/>
      <c r="AB89" s="24"/>
      <c r="AC89" s="24"/>
      <c r="AD89" s="24"/>
      <c r="AE89" s="24"/>
      <c r="AF89" s="24"/>
    </row>
    <row r="90" spans="1:32" s="45" customFormat="1" ht="15" customHeight="1" x14ac:dyDescent="0.2">
      <c r="A90" s="180">
        <v>88</v>
      </c>
      <c r="B90" s="138" t="s">
        <v>610</v>
      </c>
      <c r="C90" s="138" t="s">
        <v>610</v>
      </c>
      <c r="D90" s="138" t="s">
        <v>621</v>
      </c>
      <c r="E90" s="139" t="s">
        <v>29</v>
      </c>
      <c r="F90" s="139" t="s">
        <v>146</v>
      </c>
      <c r="G90" s="139" t="s">
        <v>167</v>
      </c>
      <c r="H90" s="139" t="s">
        <v>168</v>
      </c>
      <c r="I90" s="139" t="s">
        <v>33</v>
      </c>
      <c r="J90" s="216"/>
      <c r="K90" s="217">
        <v>0</v>
      </c>
      <c r="L90" s="143" t="s">
        <v>34</v>
      </c>
      <c r="M90" s="198">
        <v>3388</v>
      </c>
      <c r="N90" s="138" t="s">
        <v>669</v>
      </c>
      <c r="O90" s="206">
        <v>2943</v>
      </c>
      <c r="P90" s="206">
        <v>1264</v>
      </c>
      <c r="Q90" s="233">
        <v>0.8686540731995277</v>
      </c>
      <c r="R90" s="206"/>
      <c r="S90" s="230"/>
      <c r="T90" s="206">
        <v>445</v>
      </c>
      <c r="U90" s="233">
        <v>0.13134592680047225</v>
      </c>
      <c r="V90" s="206"/>
      <c r="W90" s="181"/>
      <c r="X90" s="154"/>
      <c r="Y90" s="6"/>
      <c r="Z90" s="6"/>
      <c r="AA90" s="6"/>
      <c r="AB90" s="6"/>
      <c r="AC90" s="6"/>
      <c r="AD90" s="6"/>
      <c r="AE90" s="6"/>
      <c r="AF90" s="6"/>
    </row>
    <row r="91" spans="1:32" s="45" customFormat="1" ht="15" customHeight="1" x14ac:dyDescent="0.2">
      <c r="A91" s="180">
        <v>89</v>
      </c>
      <c r="B91" s="177" t="s">
        <v>610</v>
      </c>
      <c r="C91" s="174" t="s">
        <v>610</v>
      </c>
      <c r="D91" s="174" t="s">
        <v>632</v>
      </c>
      <c r="E91" s="177" t="s">
        <v>29</v>
      </c>
      <c r="F91" s="177" t="s">
        <v>633</v>
      </c>
      <c r="G91" s="177" t="s">
        <v>634</v>
      </c>
      <c r="H91" s="189" t="s">
        <v>635</v>
      </c>
      <c r="I91" s="177" t="s">
        <v>33</v>
      </c>
      <c r="J91" s="218">
        <v>2.613425925925926E-2</v>
      </c>
      <c r="K91" s="423">
        <v>1</v>
      </c>
      <c r="L91" s="143" t="s">
        <v>34</v>
      </c>
      <c r="M91" s="199">
        <v>3325</v>
      </c>
      <c r="N91" s="174" t="s">
        <v>669</v>
      </c>
      <c r="O91" s="201">
        <v>2059</v>
      </c>
      <c r="P91" s="201">
        <v>1360</v>
      </c>
      <c r="Q91" s="241">
        <v>0.61924812030075183</v>
      </c>
      <c r="R91" s="199"/>
      <c r="S91" s="199"/>
      <c r="T91" s="201">
        <v>1266</v>
      </c>
      <c r="U91" s="241">
        <v>0.38075187969924812</v>
      </c>
      <c r="V91" s="210"/>
      <c r="W91" s="184"/>
      <c r="X91" s="157"/>
      <c r="Y91" s="30"/>
      <c r="Z91" s="30"/>
      <c r="AA91" s="30"/>
      <c r="AB91" s="30"/>
      <c r="AC91" s="30"/>
      <c r="AD91" s="30"/>
      <c r="AE91" s="30"/>
      <c r="AF91" s="30"/>
    </row>
    <row r="92" spans="1:32" s="45" customFormat="1" ht="15" customHeight="1" x14ac:dyDescent="0.2">
      <c r="A92" s="180">
        <v>90</v>
      </c>
      <c r="B92" s="174" t="s">
        <v>48</v>
      </c>
      <c r="C92" s="171" t="s">
        <v>49</v>
      </c>
      <c r="D92" s="172" t="s">
        <v>232</v>
      </c>
      <c r="E92" s="142" t="s">
        <v>29</v>
      </c>
      <c r="F92" s="143" t="s">
        <v>30</v>
      </c>
      <c r="G92" s="143" t="s">
        <v>119</v>
      </c>
      <c r="H92" s="143" t="s">
        <v>233</v>
      </c>
      <c r="I92" s="143" t="s">
        <v>33</v>
      </c>
      <c r="J92" s="249">
        <v>8.5300925925925926E-3</v>
      </c>
      <c r="K92" s="420">
        <v>3</v>
      </c>
      <c r="L92" s="143" t="s">
        <v>53</v>
      </c>
      <c r="M92" s="198">
        <v>3099</v>
      </c>
      <c r="N92" s="138" t="s">
        <v>87</v>
      </c>
      <c r="O92" s="206">
        <v>2027</v>
      </c>
      <c r="P92" s="206"/>
      <c r="Q92" s="233">
        <v>0.65408196192320101</v>
      </c>
      <c r="R92" s="206"/>
      <c r="S92" s="279">
        <v>0</v>
      </c>
      <c r="T92" s="206">
        <v>1072</v>
      </c>
      <c r="U92" s="238">
        <v>0.34591803807679899</v>
      </c>
      <c r="V92" s="206">
        <v>813</v>
      </c>
      <c r="W92" s="280"/>
      <c r="X92" s="154"/>
      <c r="Y92" s="6"/>
      <c r="Z92" s="6"/>
      <c r="AA92" s="6"/>
      <c r="AB92" s="6"/>
      <c r="AC92" s="6"/>
      <c r="AD92" s="6"/>
      <c r="AE92" s="6"/>
      <c r="AF92" s="6"/>
    </row>
    <row r="93" spans="1:32" s="45" customFormat="1" ht="15" customHeight="1" x14ac:dyDescent="0.2">
      <c r="A93" s="180">
        <v>91</v>
      </c>
      <c r="B93" s="440" t="s">
        <v>610</v>
      </c>
      <c r="C93" s="440" t="s">
        <v>610</v>
      </c>
      <c r="D93" s="440" t="s">
        <v>624</v>
      </c>
      <c r="E93" s="440" t="s">
        <v>29</v>
      </c>
      <c r="F93" s="440" t="s">
        <v>85</v>
      </c>
      <c r="G93" s="440"/>
      <c r="H93" s="440" t="s">
        <v>604</v>
      </c>
      <c r="I93" s="440" t="s">
        <v>33</v>
      </c>
      <c r="J93" s="441"/>
      <c r="K93" s="440">
        <v>0</v>
      </c>
      <c r="L93" s="440" t="s">
        <v>34</v>
      </c>
      <c r="M93" s="442">
        <v>3006</v>
      </c>
      <c r="N93" s="440" t="s">
        <v>669</v>
      </c>
      <c r="O93" s="442">
        <v>898</v>
      </c>
      <c r="P93" s="440">
        <v>504</v>
      </c>
      <c r="Q93" s="443">
        <v>0.29873586161011312</v>
      </c>
      <c r="R93" s="440"/>
      <c r="S93" s="444"/>
      <c r="T93" s="440">
        <v>2108</v>
      </c>
      <c r="U93" s="443">
        <v>0.70126413838988688</v>
      </c>
      <c r="V93" s="440"/>
      <c r="W93" s="181"/>
      <c r="X93" s="154"/>
      <c r="Y93" s="6"/>
      <c r="Z93" s="6"/>
      <c r="AA93" s="6"/>
      <c r="AB93" s="6"/>
      <c r="AC93" s="6"/>
      <c r="AD93" s="6"/>
      <c r="AE93" s="6"/>
      <c r="AF93" s="6"/>
    </row>
    <row r="94" spans="1:32" s="45" customFormat="1" ht="15" customHeight="1" x14ac:dyDescent="0.2">
      <c r="A94" s="180">
        <v>92</v>
      </c>
      <c r="B94" s="253" t="s">
        <v>66</v>
      </c>
      <c r="C94" s="253" t="s">
        <v>67</v>
      </c>
      <c r="D94" s="253" t="s">
        <v>208</v>
      </c>
      <c r="E94" s="328" t="s">
        <v>29</v>
      </c>
      <c r="F94" s="328" t="s">
        <v>64</v>
      </c>
      <c r="G94" s="328" t="s">
        <v>85</v>
      </c>
      <c r="H94" s="328" t="s">
        <v>209</v>
      </c>
      <c r="I94" s="328" t="s">
        <v>33</v>
      </c>
      <c r="J94" s="361">
        <v>0</v>
      </c>
      <c r="K94" s="426">
        <v>0</v>
      </c>
      <c r="L94" s="378" t="s">
        <v>34</v>
      </c>
      <c r="M94" s="382">
        <v>2986</v>
      </c>
      <c r="N94" s="253" t="s">
        <v>544</v>
      </c>
      <c r="O94" s="391">
        <v>2845</v>
      </c>
      <c r="P94" s="396">
        <v>689</v>
      </c>
      <c r="Q94" s="403">
        <v>0.9527796383121232</v>
      </c>
      <c r="R94" s="407">
        <v>0</v>
      </c>
      <c r="S94" s="411">
        <v>0</v>
      </c>
      <c r="T94" s="396">
        <v>141</v>
      </c>
      <c r="U94" s="403">
        <v>4.7220361687876758E-2</v>
      </c>
      <c r="V94" s="416">
        <v>90</v>
      </c>
      <c r="W94" s="181"/>
      <c r="X94" s="154"/>
      <c r="Y94" s="6"/>
      <c r="Z94" s="6"/>
      <c r="AA94" s="6"/>
      <c r="AB94" s="6"/>
      <c r="AC94" s="6"/>
      <c r="AD94" s="6"/>
      <c r="AE94" s="6"/>
      <c r="AF94" s="6"/>
    </row>
    <row r="95" spans="1:32" s="45" customFormat="1" ht="15" customHeight="1" x14ac:dyDescent="0.2">
      <c r="A95" s="180">
        <v>93</v>
      </c>
      <c r="B95" s="253" t="s">
        <v>610</v>
      </c>
      <c r="C95" s="253" t="s">
        <v>610</v>
      </c>
      <c r="D95" s="253" t="s">
        <v>636</v>
      </c>
      <c r="E95" s="328" t="s">
        <v>29</v>
      </c>
      <c r="F95" s="328" t="s">
        <v>308</v>
      </c>
      <c r="G95" s="328" t="s">
        <v>105</v>
      </c>
      <c r="H95" s="328" t="s">
        <v>213</v>
      </c>
      <c r="I95" s="328" t="s">
        <v>33</v>
      </c>
      <c r="J95" s="361"/>
      <c r="K95" s="426">
        <v>0</v>
      </c>
      <c r="L95" s="378" t="s">
        <v>34</v>
      </c>
      <c r="M95" s="382">
        <v>2755</v>
      </c>
      <c r="N95" s="253" t="s">
        <v>669</v>
      </c>
      <c r="O95" s="391">
        <v>2593</v>
      </c>
      <c r="P95" s="396">
        <v>1294</v>
      </c>
      <c r="Q95" s="403">
        <v>0.94119782214156078</v>
      </c>
      <c r="R95" s="407"/>
      <c r="S95" s="411"/>
      <c r="T95" s="396">
        <v>162</v>
      </c>
      <c r="U95" s="403">
        <v>5.8802177858439199E-2</v>
      </c>
      <c r="V95" s="416"/>
      <c r="W95" s="181"/>
      <c r="X95" s="154"/>
      <c r="Y95" s="6"/>
      <c r="Z95" s="6"/>
      <c r="AA95" s="6"/>
      <c r="AB95" s="6"/>
      <c r="AC95" s="6"/>
      <c r="AD95" s="6"/>
      <c r="AE95" s="6"/>
      <c r="AF95" s="6"/>
    </row>
    <row r="96" spans="1:32" ht="15" customHeight="1" x14ac:dyDescent="0.2">
      <c r="A96" s="180">
        <v>94</v>
      </c>
      <c r="B96" s="251" t="s">
        <v>66</v>
      </c>
      <c r="C96" s="138" t="s">
        <v>214</v>
      </c>
      <c r="D96" s="174" t="s">
        <v>266</v>
      </c>
      <c r="E96" s="174" t="s">
        <v>29</v>
      </c>
      <c r="F96" s="177" t="s">
        <v>206</v>
      </c>
      <c r="G96" s="177"/>
      <c r="H96" s="191" t="s">
        <v>268</v>
      </c>
      <c r="I96" s="174" t="s">
        <v>33</v>
      </c>
      <c r="J96" s="218">
        <v>2.4456018518518519E-2</v>
      </c>
      <c r="K96" s="219">
        <v>2</v>
      </c>
      <c r="L96" s="143" t="s">
        <v>34</v>
      </c>
      <c r="M96" s="199">
        <v>2094</v>
      </c>
      <c r="N96" s="174" t="s">
        <v>544</v>
      </c>
      <c r="O96" s="201">
        <v>1927</v>
      </c>
      <c r="P96" s="201">
        <v>189</v>
      </c>
      <c r="Q96" s="235">
        <v>0.92024832855778416</v>
      </c>
      <c r="R96" s="201">
        <v>0</v>
      </c>
      <c r="S96" s="247">
        <v>0</v>
      </c>
      <c r="T96" s="201">
        <v>167</v>
      </c>
      <c r="U96" s="235">
        <v>7.9751671442215857E-2</v>
      </c>
      <c r="V96" s="201">
        <v>129</v>
      </c>
      <c r="W96" s="181"/>
      <c r="X96" s="154"/>
      <c r="Y96" s="6"/>
      <c r="Z96" s="6"/>
      <c r="AA96" s="6"/>
      <c r="AB96" s="6"/>
      <c r="AC96" s="6"/>
      <c r="AD96" s="6"/>
      <c r="AE96" s="6"/>
      <c r="AF96" s="6"/>
    </row>
    <row r="97" spans="1:32" ht="15" customHeight="1" x14ac:dyDescent="0.2">
      <c r="A97" s="180">
        <v>95</v>
      </c>
      <c r="B97" s="253" t="s">
        <v>66</v>
      </c>
      <c r="C97" s="253" t="s">
        <v>67</v>
      </c>
      <c r="D97" s="253" t="s">
        <v>269</v>
      </c>
      <c r="E97" s="328" t="s">
        <v>29</v>
      </c>
      <c r="F97" s="328" t="s">
        <v>64</v>
      </c>
      <c r="G97" s="328"/>
      <c r="H97" s="328"/>
      <c r="I97" s="328" t="s">
        <v>33</v>
      </c>
      <c r="J97" s="361">
        <v>1.7314814814814814E-2</v>
      </c>
      <c r="K97" s="426">
        <v>16</v>
      </c>
      <c r="L97" s="378" t="s">
        <v>34</v>
      </c>
      <c r="M97" s="382">
        <v>1862</v>
      </c>
      <c r="N97" s="253" t="s">
        <v>544</v>
      </c>
      <c r="O97" s="391">
        <v>1862</v>
      </c>
      <c r="P97" s="396">
        <v>199</v>
      </c>
      <c r="Q97" s="403">
        <v>1</v>
      </c>
      <c r="R97" s="407">
        <v>0</v>
      </c>
      <c r="S97" s="411">
        <v>0</v>
      </c>
      <c r="T97" s="396">
        <v>0</v>
      </c>
      <c r="U97" s="403">
        <v>0</v>
      </c>
      <c r="V97" s="416">
        <v>0</v>
      </c>
      <c r="W97" s="181"/>
      <c r="X97" s="154"/>
      <c r="Y97" s="6"/>
      <c r="Z97" s="6"/>
      <c r="AA97" s="6"/>
      <c r="AB97" s="6"/>
      <c r="AC97" s="6"/>
      <c r="AD97" s="6"/>
      <c r="AE97" s="6"/>
      <c r="AF97" s="6"/>
    </row>
    <row r="98" spans="1:32" ht="15" customHeight="1" x14ac:dyDescent="0.2">
      <c r="A98" s="180">
        <v>96</v>
      </c>
      <c r="B98" s="177" t="s">
        <v>610</v>
      </c>
      <c r="C98" s="174" t="s">
        <v>610</v>
      </c>
      <c r="D98" s="174" t="s">
        <v>670</v>
      </c>
      <c r="E98" s="174" t="s">
        <v>29</v>
      </c>
      <c r="F98" s="177" t="s">
        <v>146</v>
      </c>
      <c r="G98" s="177"/>
      <c r="H98" s="189" t="s">
        <v>671</v>
      </c>
      <c r="I98" s="174" t="s">
        <v>33</v>
      </c>
      <c r="J98" s="222">
        <v>4.3969907407407409E-2</v>
      </c>
      <c r="K98" s="219">
        <v>4</v>
      </c>
      <c r="L98" s="143" t="s">
        <v>34</v>
      </c>
      <c r="M98" s="199">
        <v>1857</v>
      </c>
      <c r="N98" s="174" t="s">
        <v>669</v>
      </c>
      <c r="O98" s="201">
        <v>1628</v>
      </c>
      <c r="P98" s="201">
        <v>1166</v>
      </c>
      <c r="Q98" s="233">
        <v>0.8766828217555197</v>
      </c>
      <c r="R98" s="206"/>
      <c r="S98" s="279"/>
      <c r="T98" s="201">
        <v>229</v>
      </c>
      <c r="U98" s="233">
        <v>0.12331717824448034</v>
      </c>
      <c r="V98" s="201"/>
      <c r="W98" s="184"/>
      <c r="X98" s="156"/>
      <c r="Y98" s="24"/>
      <c r="Z98" s="24"/>
      <c r="AA98" s="24"/>
      <c r="AB98" s="24"/>
      <c r="AC98" s="24"/>
      <c r="AD98" s="24"/>
      <c r="AE98" s="24"/>
      <c r="AF98" s="24"/>
    </row>
    <row r="99" spans="1:32" ht="15" customHeight="1" x14ac:dyDescent="0.2">
      <c r="A99" s="180">
        <v>97</v>
      </c>
      <c r="B99" s="251" t="s">
        <v>26</v>
      </c>
      <c r="C99" s="138" t="s">
        <v>27</v>
      </c>
      <c r="D99" s="175" t="s">
        <v>572</v>
      </c>
      <c r="E99" s="142" t="s">
        <v>29</v>
      </c>
      <c r="F99" s="143" t="s">
        <v>143</v>
      </c>
      <c r="G99" s="143" t="s">
        <v>36</v>
      </c>
      <c r="H99" s="143" t="s">
        <v>573</v>
      </c>
      <c r="I99" s="142" t="s">
        <v>33</v>
      </c>
      <c r="J99" s="216">
        <v>3.6898148148148145E-2</v>
      </c>
      <c r="K99" s="217">
        <v>2</v>
      </c>
      <c r="L99" s="143" t="s">
        <v>34</v>
      </c>
      <c r="M99" s="198">
        <v>1354</v>
      </c>
      <c r="N99" s="138" t="s">
        <v>42</v>
      </c>
      <c r="O99" s="206">
        <v>764</v>
      </c>
      <c r="P99" s="206">
        <v>639</v>
      </c>
      <c r="Q99" s="233">
        <v>0.56425406203840478</v>
      </c>
      <c r="R99" s="206"/>
      <c r="S99" s="237"/>
      <c r="T99" s="206">
        <v>590</v>
      </c>
      <c r="U99" s="238">
        <v>0.43574593796159528</v>
      </c>
      <c r="V99" s="206"/>
      <c r="W99" s="181"/>
      <c r="X99" s="154"/>
      <c r="Y99" s="6"/>
      <c r="Z99" s="6"/>
      <c r="AA99" s="6"/>
      <c r="AB99" s="6"/>
      <c r="AC99" s="6"/>
      <c r="AD99" s="6"/>
      <c r="AE99" s="6"/>
      <c r="AF99" s="6"/>
    </row>
    <row r="100" spans="1:32" ht="15" customHeight="1" x14ac:dyDescent="0.2">
      <c r="A100" s="180">
        <v>98</v>
      </c>
      <c r="B100" s="138" t="s">
        <v>48</v>
      </c>
      <c r="C100" s="174" t="s">
        <v>49</v>
      </c>
      <c r="D100" s="142" t="s">
        <v>241</v>
      </c>
      <c r="E100" s="142" t="s">
        <v>29</v>
      </c>
      <c r="F100" s="143" t="s">
        <v>308</v>
      </c>
      <c r="G100" s="143" t="s">
        <v>451</v>
      </c>
      <c r="H100" s="143" t="s">
        <v>243</v>
      </c>
      <c r="I100" s="142" t="s">
        <v>33</v>
      </c>
      <c r="J100" s="216">
        <v>0</v>
      </c>
      <c r="K100" s="217">
        <v>0</v>
      </c>
      <c r="L100" s="143" t="s">
        <v>53</v>
      </c>
      <c r="M100" s="198">
        <v>1214</v>
      </c>
      <c r="N100" s="138" t="s">
        <v>87</v>
      </c>
      <c r="O100" s="206">
        <v>503</v>
      </c>
      <c r="P100" s="206"/>
      <c r="Q100" s="233">
        <v>0.41433278418451402</v>
      </c>
      <c r="R100" s="206"/>
      <c r="S100" s="237">
        <v>0</v>
      </c>
      <c r="T100" s="206">
        <v>711</v>
      </c>
      <c r="U100" s="238">
        <v>0.58566721581548598</v>
      </c>
      <c r="V100" s="206">
        <v>342</v>
      </c>
      <c r="W100" s="181"/>
      <c r="X100" s="154"/>
      <c r="Y100" s="6"/>
      <c r="Z100" s="6"/>
      <c r="AA100" s="6"/>
      <c r="AB100" s="6"/>
      <c r="AC100" s="6"/>
      <c r="AD100" s="6"/>
      <c r="AE100" s="6"/>
      <c r="AF100" s="6"/>
    </row>
    <row r="101" spans="1:32" ht="15" customHeight="1" x14ac:dyDescent="0.2">
      <c r="A101" s="180">
        <v>99</v>
      </c>
      <c r="B101" s="138" t="s">
        <v>271</v>
      </c>
      <c r="C101" s="138" t="s">
        <v>272</v>
      </c>
      <c r="D101" s="138" t="s">
        <v>273</v>
      </c>
      <c r="E101" s="139" t="s">
        <v>29</v>
      </c>
      <c r="F101" s="139" t="s">
        <v>318</v>
      </c>
      <c r="G101" s="139" t="s">
        <v>153</v>
      </c>
      <c r="H101" s="139" t="s">
        <v>274</v>
      </c>
      <c r="I101" s="139" t="s">
        <v>33</v>
      </c>
      <c r="J101" s="216">
        <v>7.4189814814814813E-3</v>
      </c>
      <c r="K101" s="217">
        <v>1</v>
      </c>
      <c r="L101" s="143" t="s">
        <v>100</v>
      </c>
      <c r="M101" s="198">
        <v>642</v>
      </c>
      <c r="N101" s="138" t="s">
        <v>35</v>
      </c>
      <c r="O101" s="206">
        <v>579</v>
      </c>
      <c r="P101" s="206">
        <v>0</v>
      </c>
      <c r="Q101" s="233">
        <v>0.90186915887850472</v>
      </c>
      <c r="R101" s="492">
        <v>0</v>
      </c>
      <c r="S101" s="236">
        <v>0</v>
      </c>
      <c r="T101" s="201">
        <v>63</v>
      </c>
      <c r="U101" s="235">
        <v>9.8130841121495324E-2</v>
      </c>
      <c r="V101" s="201">
        <v>57</v>
      </c>
      <c r="W101" s="185"/>
      <c r="X101" s="2"/>
      <c r="Y101" s="3"/>
      <c r="Z101" s="3"/>
      <c r="AA101" s="3"/>
      <c r="AB101" s="3"/>
      <c r="AC101" s="3"/>
      <c r="AD101" s="3"/>
      <c r="AE101" s="3"/>
      <c r="AF101" s="3"/>
    </row>
    <row r="102" spans="1:32" ht="15" customHeight="1" x14ac:dyDescent="0.2">
      <c r="A102" s="582">
        <v>100</v>
      </c>
      <c r="B102" s="584" t="s">
        <v>610</v>
      </c>
      <c r="C102" s="584" t="s">
        <v>610</v>
      </c>
      <c r="D102" s="584" t="s">
        <v>639</v>
      </c>
      <c r="E102" s="586" t="s">
        <v>29</v>
      </c>
      <c r="F102" s="586" t="s">
        <v>140</v>
      </c>
      <c r="G102" s="586" t="s">
        <v>172</v>
      </c>
      <c r="H102" s="586" t="s">
        <v>640</v>
      </c>
      <c r="I102" s="586" t="s">
        <v>33</v>
      </c>
      <c r="J102" s="589">
        <v>3.7685185185185183E-2</v>
      </c>
      <c r="K102" s="590">
        <v>1</v>
      </c>
      <c r="L102" s="592" t="s">
        <v>34</v>
      </c>
      <c r="M102" s="594">
        <v>510</v>
      </c>
      <c r="N102" s="584" t="s">
        <v>669</v>
      </c>
      <c r="O102" s="595">
        <v>325</v>
      </c>
      <c r="P102" s="596">
        <v>219</v>
      </c>
      <c r="Q102" s="598">
        <v>0.63725490196078427</v>
      </c>
      <c r="R102" s="600"/>
      <c r="S102" s="603"/>
      <c r="T102" s="596">
        <v>185</v>
      </c>
      <c r="U102" s="598">
        <v>0.36274509803921567</v>
      </c>
      <c r="V102" s="604"/>
      <c r="W102" s="606"/>
      <c r="X102" s="155"/>
      <c r="Y102" s="60"/>
      <c r="Z102" s="60"/>
      <c r="AA102" s="60"/>
      <c r="AB102" s="60"/>
      <c r="AC102" s="60"/>
      <c r="AD102" s="60"/>
      <c r="AE102" s="60"/>
      <c r="AF102" s="60"/>
    </row>
    <row r="103" spans="1:32" ht="15" customHeight="1" thickBot="1" x14ac:dyDescent="0.25">
      <c r="A103" s="581">
        <v>101</v>
      </c>
      <c r="B103" s="583" t="s">
        <v>66</v>
      </c>
      <c r="C103" s="585" t="s">
        <v>67</v>
      </c>
      <c r="D103" s="576" t="s">
        <v>275</v>
      </c>
      <c r="E103" s="576" t="s">
        <v>29</v>
      </c>
      <c r="F103" s="577" t="s">
        <v>206</v>
      </c>
      <c r="G103" s="577"/>
      <c r="H103" s="587" t="s">
        <v>276</v>
      </c>
      <c r="I103" s="576" t="s">
        <v>33</v>
      </c>
      <c r="J103" s="588">
        <v>0</v>
      </c>
      <c r="K103" s="578">
        <v>0</v>
      </c>
      <c r="L103" s="591" t="s">
        <v>34</v>
      </c>
      <c r="M103" s="593">
        <v>95</v>
      </c>
      <c r="N103" s="576" t="s">
        <v>544</v>
      </c>
      <c r="O103" s="579">
        <v>95</v>
      </c>
      <c r="P103" s="579">
        <v>27</v>
      </c>
      <c r="Q103" s="597">
        <v>1</v>
      </c>
      <c r="R103" s="599">
        <v>0</v>
      </c>
      <c r="S103" s="602">
        <v>0</v>
      </c>
      <c r="T103" s="579">
        <v>0</v>
      </c>
      <c r="U103" s="597">
        <v>0</v>
      </c>
      <c r="V103" s="579">
        <v>0</v>
      </c>
      <c r="W103" s="605"/>
      <c r="X103" s="157"/>
      <c r="Y103" s="30"/>
      <c r="Z103" s="30"/>
      <c r="AA103" s="30"/>
      <c r="AB103" s="30"/>
      <c r="AC103" s="30"/>
      <c r="AD103" s="30"/>
      <c r="AE103" s="30"/>
      <c r="AF103" s="30"/>
    </row>
    <row r="104" spans="1:32" ht="15" customHeight="1" x14ac:dyDescent="0.2">
      <c r="A104" s="164"/>
      <c r="B104" s="164"/>
      <c r="C104" s="164"/>
      <c r="D104" s="164"/>
      <c r="E104" s="164"/>
      <c r="F104" s="165"/>
      <c r="G104" s="165"/>
      <c r="H104" s="164"/>
      <c r="I104" s="164"/>
      <c r="J104" s="164"/>
      <c r="K104" s="164"/>
      <c r="L104" s="164"/>
      <c r="M104" s="166"/>
      <c r="N104" s="164"/>
      <c r="O104" s="166"/>
      <c r="P104" s="164"/>
      <c r="Q104" s="167"/>
      <c r="R104" s="168"/>
      <c r="S104" s="168"/>
      <c r="T104" s="166"/>
      <c r="U104" s="167"/>
      <c r="V104" s="166"/>
      <c r="W104" s="169"/>
      <c r="X104" s="3"/>
      <c r="Y104" s="3"/>
      <c r="Z104" s="3"/>
      <c r="AA104" s="3"/>
      <c r="AB104" s="3"/>
      <c r="AC104" s="3"/>
      <c r="AD104" s="3"/>
      <c r="AE104" s="3"/>
      <c r="AF104" s="3"/>
    </row>
    <row r="105" spans="1:32" ht="15" customHeight="1" x14ac:dyDescent="0.2">
      <c r="A105" s="28"/>
      <c r="B105" s="28"/>
      <c r="C105" s="28"/>
      <c r="D105" s="28"/>
      <c r="E105" s="28"/>
      <c r="F105" s="27"/>
      <c r="G105" s="27"/>
      <c r="H105" s="28"/>
      <c r="I105" s="28"/>
      <c r="J105" s="28"/>
      <c r="K105" s="28"/>
      <c r="L105" s="28"/>
      <c r="M105" s="144"/>
      <c r="N105" s="28"/>
      <c r="O105" s="144"/>
      <c r="P105" s="28"/>
      <c r="Q105" s="146"/>
      <c r="R105" s="145"/>
      <c r="S105" s="145"/>
      <c r="T105" s="144"/>
      <c r="U105" s="146"/>
      <c r="V105" s="144"/>
      <c r="W105" s="4"/>
      <c r="X105" s="3"/>
      <c r="Y105" s="3"/>
      <c r="Z105" s="3"/>
      <c r="AA105" s="3"/>
      <c r="AB105" s="3"/>
      <c r="AC105" s="3"/>
      <c r="AD105" s="3"/>
      <c r="AE105" s="3"/>
      <c r="AF105" s="3"/>
    </row>
    <row r="106" spans="1:32" ht="15" customHeight="1" x14ac:dyDescent="0.2">
      <c r="A106" s="28"/>
      <c r="B106" s="28"/>
      <c r="C106" s="28"/>
      <c r="D106" s="28"/>
      <c r="E106" s="28"/>
      <c r="F106" s="27"/>
      <c r="G106" s="27"/>
      <c r="H106" s="28"/>
      <c r="I106" s="28"/>
      <c r="J106" s="28"/>
      <c r="K106" s="28"/>
      <c r="L106" s="28"/>
      <c r="M106" s="144"/>
      <c r="N106" s="28"/>
      <c r="O106" s="144"/>
      <c r="P106" s="28"/>
      <c r="Q106" s="146"/>
      <c r="R106" s="145"/>
      <c r="S106" s="145"/>
      <c r="T106" s="144"/>
      <c r="U106" s="146"/>
      <c r="V106" s="144"/>
      <c r="W106" s="4"/>
      <c r="X106" s="3"/>
      <c r="Y106" s="3"/>
      <c r="Z106" s="3"/>
      <c r="AA106" s="3"/>
      <c r="AB106" s="3"/>
      <c r="AC106" s="3"/>
      <c r="AD106" s="3"/>
      <c r="AE106" s="3"/>
      <c r="AF106" s="3"/>
    </row>
    <row r="107" spans="1:32" ht="15" customHeight="1" x14ac:dyDescent="0.2">
      <c r="A107" s="28"/>
      <c r="B107" s="28"/>
      <c r="C107" s="28"/>
      <c r="D107" s="28"/>
      <c r="E107" s="28"/>
      <c r="F107" s="27"/>
      <c r="G107" s="27"/>
      <c r="H107" s="28"/>
      <c r="I107" s="28"/>
      <c r="J107" s="28"/>
      <c r="K107" s="28"/>
      <c r="L107" s="28"/>
      <c r="M107" s="144"/>
      <c r="N107" s="28"/>
      <c r="O107" s="144"/>
      <c r="P107" s="28"/>
      <c r="Q107" s="146"/>
      <c r="R107" s="145"/>
      <c r="S107" s="145"/>
      <c r="T107" s="144"/>
      <c r="U107" s="146"/>
      <c r="V107" s="144"/>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row r="109" spans="1:32" ht="15" customHeight="1" x14ac:dyDescent="0.2">
      <c r="A109" s="17"/>
      <c r="B109" s="17"/>
      <c r="C109" s="17"/>
      <c r="D109" s="17"/>
      <c r="E109" s="17"/>
      <c r="F109" s="25"/>
      <c r="G109" s="25"/>
      <c r="H109" s="17"/>
      <c r="I109" s="17"/>
      <c r="J109" s="17"/>
      <c r="K109" s="17"/>
      <c r="L109" s="17"/>
      <c r="M109" s="19"/>
      <c r="N109" s="17"/>
      <c r="O109" s="19"/>
      <c r="P109" s="17"/>
      <c r="Q109" s="20"/>
      <c r="R109" s="21"/>
      <c r="S109" s="21"/>
      <c r="T109" s="19"/>
      <c r="U109" s="20"/>
      <c r="V109" s="19"/>
      <c r="W109" s="4"/>
      <c r="X109" s="3"/>
      <c r="Y109" s="3"/>
      <c r="Z109" s="3"/>
      <c r="AA109" s="3"/>
      <c r="AB109" s="3"/>
      <c r="AC109" s="3"/>
      <c r="AD109" s="3"/>
      <c r="AE109" s="3"/>
      <c r="AF109" s="3"/>
    </row>
    <row r="110" spans="1:32" ht="15" customHeight="1" x14ac:dyDescent="0.2">
      <c r="A110" s="17"/>
      <c r="B110" s="17"/>
      <c r="C110" s="17"/>
      <c r="D110" s="17"/>
      <c r="E110" s="17"/>
      <c r="F110" s="25"/>
      <c r="G110" s="25"/>
      <c r="H110" s="17"/>
      <c r="I110" s="17"/>
      <c r="J110" s="17"/>
      <c r="K110" s="17"/>
      <c r="L110" s="17"/>
      <c r="M110" s="19"/>
      <c r="N110" s="17"/>
      <c r="O110" s="19"/>
      <c r="P110" s="17"/>
      <c r="Q110" s="20"/>
      <c r="R110" s="21"/>
      <c r="S110" s="21"/>
      <c r="T110" s="19"/>
      <c r="U110" s="20"/>
      <c r="V110" s="19"/>
      <c r="W110" s="4"/>
      <c r="X110" s="3"/>
      <c r="Y110" s="3"/>
      <c r="Z110" s="3"/>
      <c r="AA110" s="3"/>
      <c r="AB110" s="3"/>
      <c r="AC110" s="3"/>
      <c r="AD110" s="3"/>
      <c r="AE110" s="3"/>
      <c r="AF110" s="3"/>
    </row>
    <row r="111" spans="1:32" ht="15" customHeight="1" x14ac:dyDescent="0.2">
      <c r="A111" s="17"/>
      <c r="B111" s="17"/>
      <c r="C111" s="17"/>
      <c r="D111" s="17"/>
      <c r="E111" s="17"/>
      <c r="F111" s="25"/>
      <c r="G111" s="25"/>
      <c r="H111" s="17"/>
      <c r="I111" s="17"/>
      <c r="J111" s="17"/>
      <c r="K111" s="17"/>
      <c r="L111" s="17"/>
      <c r="M111" s="19"/>
      <c r="N111" s="17"/>
      <c r="O111" s="19"/>
      <c r="P111" s="17"/>
      <c r="Q111" s="20"/>
      <c r="R111" s="21"/>
      <c r="S111" s="21"/>
      <c r="T111" s="19"/>
      <c r="U111" s="20"/>
      <c r="V111" s="19"/>
      <c r="W111" s="4"/>
      <c r="X111" s="3"/>
      <c r="Y111" s="3"/>
      <c r="Z111" s="3"/>
      <c r="AA111" s="3"/>
      <c r="AB111" s="3"/>
      <c r="AC111" s="3"/>
      <c r="AD111" s="3"/>
      <c r="AE111" s="3"/>
      <c r="AF111" s="3"/>
    </row>
    <row r="112" spans="1:32" ht="15" customHeight="1" x14ac:dyDescent="0.2">
      <c r="A112" s="17"/>
      <c r="B112" s="17"/>
      <c r="C112" s="17"/>
      <c r="D112" s="17"/>
      <c r="E112" s="17"/>
      <c r="F112" s="25"/>
      <c r="G112" s="25"/>
      <c r="H112" s="17"/>
      <c r="I112" s="17"/>
      <c r="J112" s="17"/>
      <c r="K112" s="17"/>
      <c r="L112" s="17"/>
      <c r="M112" s="19"/>
      <c r="N112" s="17"/>
      <c r="O112" s="19"/>
      <c r="P112" s="17"/>
      <c r="Q112" s="20"/>
      <c r="R112" s="21"/>
      <c r="S112" s="21"/>
      <c r="T112" s="19"/>
      <c r="U112" s="20"/>
      <c r="V112" s="19"/>
      <c r="W112" s="4"/>
      <c r="X112" s="3"/>
      <c r="Y112" s="3"/>
      <c r="Z112" s="3"/>
      <c r="AA112" s="3"/>
      <c r="AB112" s="3"/>
      <c r="AC112" s="3"/>
      <c r="AD112" s="3"/>
      <c r="AE112" s="3"/>
      <c r="AF112" s="3"/>
    </row>
  </sheetData>
  <autoFilter ref="A2:AF101" xr:uid="{5729862E-8218-2142-BF9B-590744B7C539}">
    <sortState xmlns:xlrd2="http://schemas.microsoft.com/office/spreadsheetml/2017/richdata2" ref="A3:AF103">
      <sortCondition descending="1" ref="M2:M103"/>
    </sortState>
  </autoFilter>
  <mergeCells count="3">
    <mergeCell ref="J1:Q1"/>
    <mergeCell ref="R1:S1"/>
    <mergeCell ref="T1:V1"/>
  </mergeCells>
  <dataValidations count="22">
    <dataValidation type="list" allowBlank="1" showInputMessage="1" showErrorMessage="1" sqref="G12 G15 G10 G23 G40:G44 G46" xr:uid="{F125D9C5-2C7A-2F47-A569-07E7C9325386}">
      <formula1>INDIRECT($E$10)</formula1>
    </dataValidation>
    <dataValidation type="list" allowBlank="1" showInputMessage="1" showErrorMessage="1" sqref="G13:G14 G9:G10 G93 G39:G44" xr:uid="{35AFF675-5BF2-5D41-927B-235C8B706058}">
      <formula1>INDIRECT($E$9)</formula1>
    </dataValidation>
    <dataValidation type="list" allowBlank="1" showInputMessage="1" showErrorMessage="1" sqref="G3:G5 G16 G85 G87 G98:G100 G30:G37" xr:uid="{286D6C53-26C2-A24E-B93D-260137B652C4}">
      <formula1>INDIRECT($E$3)</formula1>
    </dataValidation>
    <dataValidation type="list" allowBlank="1" showInputMessage="1" showErrorMessage="1" sqref="G4:G5 G18 G54 G89" xr:uid="{47D7F364-AB32-314F-80EC-BD943676E55E}">
      <formula1>INDIRECT($E$5)</formula1>
    </dataValidation>
    <dataValidation type="list" allowBlank="1" showInputMessage="1" showErrorMessage="1" sqref="L3:L15 L30:L48" xr:uid="{DFC37D56-0AF7-5042-B6C3-6C861F63B77B}">
      <formula1>Spôsob_nákupu</formula1>
    </dataValidation>
    <dataValidation type="list" allowBlank="1" showInputMessage="1" showErrorMessage="1" sqref="F30:F48 F53:F55 F85:F93 F95 F98:F100 F3:F28" xr:uid="{793DB016-B784-084A-8437-6F2D93C51776}">
      <formula1>Kategórie</formula1>
    </dataValidation>
    <dataValidation type="list" allowBlank="1" showInputMessage="1" showErrorMessage="1" sqref="G4 G15 G8:G12 G21 G92 G32:G38 G40:G45 G47:G48" xr:uid="{98990D39-2421-B34A-B3D1-46928CD8B1A6}">
      <formula1>INDIRECT($E$8)</formula1>
    </dataValidation>
    <dataValidation type="list" allowBlank="1" showInputMessage="1" showErrorMessage="1" sqref="G7 G20 G91" xr:uid="{F8E5E514-7EB3-5A4B-B2B9-B9AE3562098F}">
      <formula1>INDIRECT($E$7)</formula1>
    </dataValidation>
    <dataValidation type="list" allowBlank="1" showInputMessage="1" showErrorMessage="1" sqref="G15 G10:G12 G24 G38 G32:G36 G41:G44 G47:G48" xr:uid="{6BF92242-BB13-5143-AAF5-93199935A48A}">
      <formula1>INDIRECT($E$11)</formula1>
    </dataValidation>
    <dataValidation type="list" allowBlank="1" showInputMessage="1" showErrorMessage="1" sqref="G13:G14 G26 G38 G43:G44 G32:G36 G47:G48" xr:uid="{2DC78CD1-0E5F-C643-A98C-803BC8F09C34}">
      <formula1>INDIRECT($E$13)</formula1>
    </dataValidation>
    <dataValidation type="list" allowBlank="1" showInputMessage="1" showErrorMessage="1" sqref="G12 G15 G25 G42 G44 G46" xr:uid="{2D2C4976-F8EE-4544-954E-BBBDC8BD1C06}">
      <formula1>INDIRECT($E$12)</formula1>
    </dataValidation>
    <dataValidation type="list" allowBlank="1" showInputMessage="1" showErrorMessage="1" sqref="G6 G22 G36" xr:uid="{20BF6539-3F19-6248-8B0F-AB3F18780146}">
      <formula1>INDIRECT(F6)</formula1>
    </dataValidation>
    <dataValidation type="list" allowBlank="1" showInputMessage="1" showErrorMessage="1" sqref="G28 G41:G45 G32:G36 G38 G47:G48" xr:uid="{17982AEC-6A70-C544-AFA2-F5CF9655F211}">
      <formula1>INDIRECT($E$15)</formula1>
    </dataValidation>
    <dataValidation type="list" allowBlank="1" showInputMessage="1" showErrorMessage="1" sqref="G27" xr:uid="{A7D70EA2-92B8-7E45-AF2D-FC060AF5E497}">
      <formula1>INDIRECT($E$14)</formula1>
    </dataValidation>
    <dataValidation type="list" allowBlank="1" showInputMessage="1" showErrorMessage="1" sqref="G19 G55 G90 G95" xr:uid="{BEF37900-67BD-0146-93C2-3DFE75731643}">
      <formula1>INDIRECT($E$6)</formula1>
    </dataValidation>
    <dataValidation type="list" allowBlank="1" showInputMessage="1" showErrorMessage="1" sqref="G17 G53 G88 G31:G37" xr:uid="{7F9420BF-0310-5D43-A097-4A56940B5C64}">
      <formula1>INDIRECT($E$4)</formula1>
    </dataValidation>
    <dataValidation type="list" allowBlank="1" showErrorMessage="1" sqref="F49:F52" xr:uid="{7740749B-F32C-8744-90F1-D49F15762B93}">
      <formula1>Kategórie</formula1>
    </dataValidation>
    <dataValidation type="list" allowBlank="1" showErrorMessage="1" sqref="G50" xr:uid="{4A109A4E-CB44-2B48-A901-869C48C480A2}">
      <formula1>INDIRECT($E$7)</formula1>
    </dataValidation>
    <dataValidation type="list" allowBlank="1" showErrorMessage="1" sqref="G49" xr:uid="{3A0CF34D-CD9A-5942-843C-16FA7DE2E80A}">
      <formula1>INDIRECT($E$6)</formula1>
    </dataValidation>
    <dataValidation type="list" allowBlank="1" showErrorMessage="1" sqref="G51" xr:uid="{A8DADBAB-FA2C-7A4A-894C-69AE248543F6}">
      <formula1>INDIRECT($E$8)</formula1>
    </dataValidation>
    <dataValidation type="list" allowBlank="1" showErrorMessage="1" sqref="G52" xr:uid="{237321ED-CA07-7E49-9523-3FCC1769AB4E}">
      <formula1>INDIRECT($E$9)</formula1>
    </dataValidation>
    <dataValidation type="list" allowBlank="1" showInputMessage="1" showErrorMessage="1" sqref="G86" xr:uid="{38D387D5-4D80-BE45-916E-8D0367454D33}">
      <formula1>INDIRECT(#REF!)</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FDE3A-5398-0947-8F0E-8DF549BAAB69}">
  <dimension ref="A1:AF112"/>
  <sheetViews>
    <sheetView showGridLines="0" workbookViewId="0">
      <selection activeCell="D11" sqref="D11"/>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108" t="s">
        <v>12</v>
      </c>
      <c r="J2" s="108" t="s">
        <v>13</v>
      </c>
      <c r="K2" s="108" t="s">
        <v>14</v>
      </c>
      <c r="L2" s="108" t="s">
        <v>15</v>
      </c>
      <c r="M2" s="107" t="s">
        <v>16</v>
      </c>
      <c r="N2" s="108" t="s">
        <v>17</v>
      </c>
      <c r="O2" s="108" t="s">
        <v>18</v>
      </c>
      <c r="P2" s="108" t="s">
        <v>19</v>
      </c>
      <c r="Q2" s="109" t="s">
        <v>20</v>
      </c>
      <c r="R2" s="110" t="s">
        <v>21</v>
      </c>
      <c r="S2" s="110" t="s">
        <v>22</v>
      </c>
      <c r="T2" s="110" t="s">
        <v>23</v>
      </c>
      <c r="U2" s="110" t="s">
        <v>24</v>
      </c>
      <c r="V2" s="132" t="s">
        <v>25</v>
      </c>
      <c r="W2" s="515"/>
      <c r="X2" s="73"/>
      <c r="Y2" s="36"/>
      <c r="Z2" s="36"/>
      <c r="AA2" s="36"/>
      <c r="AB2" s="36"/>
      <c r="AC2" s="36"/>
      <c r="AD2" s="36"/>
      <c r="AE2" s="36"/>
      <c r="AF2" s="36"/>
    </row>
    <row r="3" spans="1:32" s="45" customFormat="1" ht="17" customHeight="1" x14ac:dyDescent="0.2">
      <c r="A3" s="514">
        <v>1</v>
      </c>
      <c r="B3" s="433" t="s">
        <v>26</v>
      </c>
      <c r="C3" s="434" t="s">
        <v>27</v>
      </c>
      <c r="D3" s="451" t="s">
        <v>28</v>
      </c>
      <c r="E3" s="349" t="s">
        <v>29</v>
      </c>
      <c r="F3" s="539" t="s">
        <v>30</v>
      </c>
      <c r="G3" s="539" t="s">
        <v>31</v>
      </c>
      <c r="H3" s="539" t="s">
        <v>32</v>
      </c>
      <c r="I3" s="451" t="s">
        <v>33</v>
      </c>
      <c r="J3" s="560">
        <v>2.1956018518518517E-2</v>
      </c>
      <c r="K3" s="562">
        <v>31</v>
      </c>
      <c r="L3" s="539" t="s">
        <v>34</v>
      </c>
      <c r="M3" s="565">
        <v>1359459</v>
      </c>
      <c r="N3" s="451" t="s">
        <v>658</v>
      </c>
      <c r="O3" s="522">
        <v>890613</v>
      </c>
      <c r="P3" s="522" t="s">
        <v>36</v>
      </c>
      <c r="Q3" s="568">
        <v>0.65512310411715247</v>
      </c>
      <c r="R3" s="522"/>
      <c r="S3" s="570"/>
      <c r="T3" s="522">
        <v>468846</v>
      </c>
      <c r="U3" s="568">
        <v>0.34487689588284753</v>
      </c>
      <c r="V3" s="522"/>
      <c r="W3" s="523"/>
      <c r="X3" s="154"/>
      <c r="Y3" s="6"/>
      <c r="Z3" s="6"/>
      <c r="AA3" s="6"/>
      <c r="AB3" s="6"/>
      <c r="AC3" s="6"/>
      <c r="AD3" s="6"/>
      <c r="AE3" s="6"/>
      <c r="AF3" s="6"/>
    </row>
    <row r="4" spans="1:32" s="45" customFormat="1" ht="17" customHeight="1" x14ac:dyDescent="0.2">
      <c r="A4" s="180">
        <v>2</v>
      </c>
      <c r="B4" s="138" t="s">
        <v>524</v>
      </c>
      <c r="C4" s="138" t="s">
        <v>554</v>
      </c>
      <c r="D4" s="138" t="s">
        <v>288</v>
      </c>
      <c r="E4" s="139" t="s">
        <v>29</v>
      </c>
      <c r="F4" s="139" t="s">
        <v>64</v>
      </c>
      <c r="G4" s="139"/>
      <c r="H4" s="139" t="s">
        <v>558</v>
      </c>
      <c r="I4" s="139" t="s">
        <v>557</v>
      </c>
      <c r="J4" s="216">
        <v>4.0300925925925928E-2</v>
      </c>
      <c r="K4" s="420">
        <v>2</v>
      </c>
      <c r="L4" s="378" t="s">
        <v>41</v>
      </c>
      <c r="M4" s="198">
        <v>703706</v>
      </c>
      <c r="N4" s="138" t="s">
        <v>47</v>
      </c>
      <c r="O4" s="206">
        <v>53683</v>
      </c>
      <c r="P4" s="208">
        <v>35207</v>
      </c>
      <c r="Q4" s="233">
        <v>7.6286119487399565E-2</v>
      </c>
      <c r="R4" s="206">
        <v>0</v>
      </c>
      <c r="S4" s="509">
        <v>0</v>
      </c>
      <c r="T4" s="206">
        <v>650023</v>
      </c>
      <c r="U4" s="233">
        <v>0.92371388051260039</v>
      </c>
      <c r="V4" s="207">
        <v>188806</v>
      </c>
      <c r="W4" s="181"/>
      <c r="X4" s="154"/>
      <c r="Y4" s="6"/>
      <c r="Z4" s="6"/>
      <c r="AA4" s="6"/>
      <c r="AB4" s="6"/>
      <c r="AC4" s="6"/>
      <c r="AD4" s="6"/>
      <c r="AE4" s="6"/>
      <c r="AF4" s="6"/>
    </row>
    <row r="5" spans="1:32" s="45" customFormat="1" ht="16" customHeight="1" x14ac:dyDescent="0.2">
      <c r="A5" s="180">
        <v>3</v>
      </c>
      <c r="B5" s="138" t="s">
        <v>55</v>
      </c>
      <c r="C5" s="138" t="s">
        <v>647</v>
      </c>
      <c r="D5" s="138" t="s">
        <v>508</v>
      </c>
      <c r="E5" s="139" t="s">
        <v>29</v>
      </c>
      <c r="F5" s="139" t="s">
        <v>30</v>
      </c>
      <c r="G5" s="139" t="s">
        <v>31</v>
      </c>
      <c r="H5" s="139" t="s">
        <v>648</v>
      </c>
      <c r="I5" s="139" t="s">
        <v>33</v>
      </c>
      <c r="J5" s="216">
        <v>2.627314814814815E-2</v>
      </c>
      <c r="K5" s="217">
        <v>25</v>
      </c>
      <c r="L5" s="143" t="s">
        <v>34</v>
      </c>
      <c r="M5" s="198">
        <v>695223</v>
      </c>
      <c r="N5" s="138" t="s">
        <v>59</v>
      </c>
      <c r="O5" s="206">
        <v>320025</v>
      </c>
      <c r="P5" s="206">
        <v>128010</v>
      </c>
      <c r="Q5" s="233">
        <v>0.46</v>
      </c>
      <c r="R5" s="206">
        <v>38486</v>
      </c>
      <c r="S5" s="230">
        <v>5.5399999999999998E-2</v>
      </c>
      <c r="T5" s="206">
        <v>336712</v>
      </c>
      <c r="U5" s="233">
        <v>0.48</v>
      </c>
      <c r="V5" s="206">
        <v>127782</v>
      </c>
      <c r="W5" s="181"/>
      <c r="X5" s="154"/>
      <c r="Y5" s="6"/>
      <c r="Z5" s="6"/>
      <c r="AA5" s="6"/>
      <c r="AB5" s="6"/>
      <c r="AC5" s="6"/>
      <c r="AD5" s="6"/>
      <c r="AE5" s="6"/>
      <c r="AF5" s="6"/>
    </row>
    <row r="6" spans="1:32" s="45" customFormat="1" ht="17" customHeight="1" x14ac:dyDescent="0.2">
      <c r="A6" s="514">
        <v>4</v>
      </c>
      <c r="B6" s="251" t="s">
        <v>610</v>
      </c>
      <c r="C6" s="138" t="s">
        <v>610</v>
      </c>
      <c r="D6" s="138" t="s">
        <v>611</v>
      </c>
      <c r="E6" s="139" t="s">
        <v>29</v>
      </c>
      <c r="F6" s="139" t="s">
        <v>300</v>
      </c>
      <c r="G6" s="139"/>
      <c r="H6" s="139" t="s">
        <v>40</v>
      </c>
      <c r="I6" s="139" t="s">
        <v>33</v>
      </c>
      <c r="J6" s="216">
        <v>2.7349537037037037E-2</v>
      </c>
      <c r="K6" s="217">
        <v>5</v>
      </c>
      <c r="L6" s="143" t="s">
        <v>41</v>
      </c>
      <c r="M6" s="199">
        <v>551226</v>
      </c>
      <c r="N6" s="138" t="s">
        <v>42</v>
      </c>
      <c r="O6" s="206">
        <v>510524</v>
      </c>
      <c r="P6" s="206">
        <v>216292</v>
      </c>
      <c r="Q6" s="233">
        <v>0.92616095757457018</v>
      </c>
      <c r="R6" s="206"/>
      <c r="S6" s="279"/>
      <c r="T6" s="206">
        <v>40702</v>
      </c>
      <c r="U6" s="233">
        <v>7.3839042425429866E-2</v>
      </c>
      <c r="V6" s="206"/>
      <c r="W6" s="184"/>
      <c r="X6" s="157"/>
      <c r="Y6" s="30"/>
      <c r="Z6" s="30"/>
      <c r="AA6" s="30"/>
      <c r="AB6" s="30"/>
      <c r="AC6" s="30"/>
      <c r="AD6" s="30"/>
      <c r="AE6" s="30"/>
      <c r="AF6" s="30"/>
    </row>
    <row r="7" spans="1:32" s="45" customFormat="1" ht="17" customHeight="1" x14ac:dyDescent="0.2">
      <c r="A7" s="180">
        <v>5</v>
      </c>
      <c r="B7" s="251" t="s">
        <v>26</v>
      </c>
      <c r="C7" s="138" t="s">
        <v>27</v>
      </c>
      <c r="D7" s="138" t="s">
        <v>63</v>
      </c>
      <c r="E7" s="139" t="s">
        <v>29</v>
      </c>
      <c r="F7" s="139" t="s">
        <v>64</v>
      </c>
      <c r="G7" s="139" t="s">
        <v>36</v>
      </c>
      <c r="H7" s="139" t="s">
        <v>65</v>
      </c>
      <c r="I7" s="139" t="s">
        <v>33</v>
      </c>
      <c r="J7" s="214">
        <v>1.4247685185185184E-2</v>
      </c>
      <c r="K7" s="215">
        <v>8</v>
      </c>
      <c r="L7" s="143" t="s">
        <v>34</v>
      </c>
      <c r="M7" s="198">
        <v>500174</v>
      </c>
      <c r="N7" s="138" t="s">
        <v>659</v>
      </c>
      <c r="O7" s="204">
        <v>398330</v>
      </c>
      <c r="P7" s="205">
        <v>226378</v>
      </c>
      <c r="Q7" s="229">
        <v>0.79638285876514969</v>
      </c>
      <c r="R7" s="204"/>
      <c r="S7" s="230"/>
      <c r="T7" s="231">
        <v>101844</v>
      </c>
      <c r="U7" s="232">
        <v>0.20361714123485028</v>
      </c>
      <c r="V7" s="231"/>
      <c r="W7" s="181"/>
      <c r="X7" s="154"/>
      <c r="Y7" s="6"/>
      <c r="Z7" s="6"/>
      <c r="AA7" s="6"/>
      <c r="AB7" s="6"/>
      <c r="AC7" s="6"/>
      <c r="AD7" s="6"/>
      <c r="AE7" s="6"/>
      <c r="AF7" s="6"/>
    </row>
    <row r="8" spans="1:32" s="45" customFormat="1" ht="17" customHeight="1" x14ac:dyDescent="0.2">
      <c r="A8" s="180">
        <v>6</v>
      </c>
      <c r="B8" s="138" t="s">
        <v>55</v>
      </c>
      <c r="C8" s="138" t="s">
        <v>647</v>
      </c>
      <c r="D8" s="138" t="s">
        <v>57</v>
      </c>
      <c r="E8" s="139" t="s">
        <v>29</v>
      </c>
      <c r="F8" s="320" t="s">
        <v>30</v>
      </c>
      <c r="G8" s="139" t="s">
        <v>31</v>
      </c>
      <c r="H8" s="139" t="s">
        <v>58</v>
      </c>
      <c r="I8" s="139" t="s">
        <v>33</v>
      </c>
      <c r="J8" s="214">
        <v>7.013888888888889E-3</v>
      </c>
      <c r="K8" s="429">
        <v>23</v>
      </c>
      <c r="L8" s="143" t="s">
        <v>34</v>
      </c>
      <c r="M8" s="198">
        <v>413175</v>
      </c>
      <c r="N8" s="138" t="s">
        <v>59</v>
      </c>
      <c r="O8" s="198">
        <v>234094</v>
      </c>
      <c r="P8" s="208">
        <v>93637</v>
      </c>
      <c r="Q8" s="233">
        <v>0.56999999999999995</v>
      </c>
      <c r="R8" s="198">
        <v>47619</v>
      </c>
      <c r="S8" s="230">
        <v>0.1153</v>
      </c>
      <c r="T8" s="208">
        <v>131462</v>
      </c>
      <c r="U8" s="233">
        <v>0.32</v>
      </c>
      <c r="V8" s="207">
        <v>34799</v>
      </c>
      <c r="W8" s="181"/>
      <c r="X8" s="154"/>
      <c r="Y8" s="6"/>
      <c r="Z8" s="6"/>
      <c r="AA8" s="6"/>
      <c r="AB8" s="6"/>
      <c r="AC8" s="6"/>
      <c r="AD8" s="6"/>
      <c r="AE8" s="6"/>
      <c r="AF8" s="6"/>
    </row>
    <row r="9" spans="1:32" s="45" customFormat="1" ht="17" customHeight="1" x14ac:dyDescent="0.2">
      <c r="A9" s="514">
        <v>7</v>
      </c>
      <c r="B9" s="174" t="s">
        <v>524</v>
      </c>
      <c r="C9" s="171" t="s">
        <v>554</v>
      </c>
      <c r="D9" s="172" t="s">
        <v>562</v>
      </c>
      <c r="E9" s="142" t="s">
        <v>29</v>
      </c>
      <c r="F9" s="143" t="s">
        <v>30</v>
      </c>
      <c r="G9" s="143"/>
      <c r="H9" s="143" t="s">
        <v>563</v>
      </c>
      <c r="I9" s="143" t="s">
        <v>557</v>
      </c>
      <c r="J9" s="249">
        <v>1.6273148148148148E-2</v>
      </c>
      <c r="K9" s="420">
        <v>23</v>
      </c>
      <c r="L9" s="143" t="s">
        <v>41</v>
      </c>
      <c r="M9" s="198">
        <v>372773</v>
      </c>
      <c r="N9" s="138" t="s">
        <v>47</v>
      </c>
      <c r="O9" s="206">
        <v>210772</v>
      </c>
      <c r="P9" s="206">
        <v>110583</v>
      </c>
      <c r="Q9" s="233">
        <v>0.56541648670906963</v>
      </c>
      <c r="R9" s="206">
        <v>0</v>
      </c>
      <c r="S9" s="279">
        <v>0</v>
      </c>
      <c r="T9" s="206">
        <v>162001</v>
      </c>
      <c r="U9" s="238">
        <v>0.43458351329093042</v>
      </c>
      <c r="V9" s="206">
        <v>73000</v>
      </c>
      <c r="W9" s="280"/>
      <c r="X9" s="154"/>
      <c r="Y9" s="6"/>
      <c r="Z9" s="6"/>
      <c r="AA9" s="6"/>
      <c r="AB9" s="6"/>
      <c r="AC9" s="6"/>
      <c r="AD9" s="6"/>
      <c r="AE9" s="6"/>
      <c r="AF9" s="6"/>
    </row>
    <row r="10" spans="1:32" s="45" customFormat="1" ht="17" customHeight="1" x14ac:dyDescent="0.2">
      <c r="A10" s="180">
        <v>8</v>
      </c>
      <c r="B10" s="253" t="s">
        <v>66</v>
      </c>
      <c r="C10" s="253" t="s">
        <v>67</v>
      </c>
      <c r="D10" s="253" t="s">
        <v>68</v>
      </c>
      <c r="E10" s="328" t="s">
        <v>29</v>
      </c>
      <c r="F10" s="328" t="s">
        <v>64</v>
      </c>
      <c r="G10" s="328" t="s">
        <v>85</v>
      </c>
      <c r="H10" s="328" t="s">
        <v>69</v>
      </c>
      <c r="I10" s="328" t="s">
        <v>33</v>
      </c>
      <c r="J10" s="365">
        <v>1.6863425925925928E-2</v>
      </c>
      <c r="K10" s="422">
        <v>2</v>
      </c>
      <c r="L10" s="378" t="s">
        <v>34</v>
      </c>
      <c r="M10" s="382">
        <v>322035</v>
      </c>
      <c r="N10" s="253" t="s">
        <v>544</v>
      </c>
      <c r="O10" s="391">
        <v>154935</v>
      </c>
      <c r="P10" s="396">
        <v>25267</v>
      </c>
      <c r="Q10" s="403">
        <v>0.48111230145791606</v>
      </c>
      <c r="R10" s="407">
        <v>0</v>
      </c>
      <c r="S10" s="411">
        <v>0</v>
      </c>
      <c r="T10" s="396">
        <v>167100</v>
      </c>
      <c r="U10" s="403">
        <v>0.51888769854208394</v>
      </c>
      <c r="V10" s="416">
        <v>75100</v>
      </c>
      <c r="W10" s="181"/>
      <c r="X10" s="154"/>
      <c r="Y10" s="6"/>
      <c r="Z10" s="6"/>
      <c r="AA10" s="6"/>
      <c r="AB10" s="6"/>
      <c r="AC10" s="6"/>
      <c r="AD10" s="6"/>
      <c r="AE10" s="6"/>
      <c r="AF10" s="6"/>
    </row>
    <row r="11" spans="1:32" s="45" customFormat="1" ht="17" customHeight="1" x14ac:dyDescent="0.2">
      <c r="A11" s="180">
        <v>9</v>
      </c>
      <c r="B11" s="138" t="s">
        <v>55</v>
      </c>
      <c r="C11" s="174" t="s">
        <v>647</v>
      </c>
      <c r="D11" s="142" t="s">
        <v>649</v>
      </c>
      <c r="E11" s="142" t="s">
        <v>29</v>
      </c>
      <c r="F11" s="143" t="s">
        <v>30</v>
      </c>
      <c r="G11" s="143" t="s">
        <v>31</v>
      </c>
      <c r="H11" s="143" t="s">
        <v>650</v>
      </c>
      <c r="I11" s="142" t="s">
        <v>33</v>
      </c>
      <c r="J11" s="216">
        <v>7.1180555555555554E-3</v>
      </c>
      <c r="K11" s="217">
        <v>28</v>
      </c>
      <c r="L11" s="143" t="s">
        <v>34</v>
      </c>
      <c r="M11" s="198">
        <v>320961</v>
      </c>
      <c r="N11" s="138" t="s">
        <v>59</v>
      </c>
      <c r="O11" s="206">
        <v>216798</v>
      </c>
      <c r="P11" s="206">
        <v>86719</v>
      </c>
      <c r="Q11" s="233">
        <v>0.68</v>
      </c>
      <c r="R11" s="206">
        <v>41463</v>
      </c>
      <c r="S11" s="237">
        <v>0.12920000000000001</v>
      </c>
      <c r="T11" s="206">
        <v>62700</v>
      </c>
      <c r="U11" s="238">
        <v>0.2</v>
      </c>
      <c r="V11" s="206">
        <v>16597</v>
      </c>
      <c r="W11" s="181"/>
      <c r="X11" s="154"/>
      <c r="Y11" s="6"/>
      <c r="Z11" s="6"/>
      <c r="AA11" s="6"/>
      <c r="AB11" s="6"/>
      <c r="AC11" s="6"/>
      <c r="AD11" s="6"/>
      <c r="AE11" s="6"/>
      <c r="AF11" s="6"/>
    </row>
    <row r="12" spans="1:32" s="45" customFormat="1" ht="17" customHeight="1" x14ac:dyDescent="0.2">
      <c r="A12" s="514">
        <v>10</v>
      </c>
      <c r="B12" s="253" t="s">
        <v>66</v>
      </c>
      <c r="C12" s="253" t="s">
        <v>67</v>
      </c>
      <c r="D12" s="253" t="s">
        <v>591</v>
      </c>
      <c r="E12" s="328" t="s">
        <v>29</v>
      </c>
      <c r="F12" s="328" t="s">
        <v>64</v>
      </c>
      <c r="G12" s="328"/>
      <c r="H12" s="328" t="s">
        <v>592</v>
      </c>
      <c r="I12" s="328" t="s">
        <v>33</v>
      </c>
      <c r="J12" s="361">
        <v>0</v>
      </c>
      <c r="K12" s="426">
        <v>0</v>
      </c>
      <c r="L12" s="378" t="s">
        <v>34</v>
      </c>
      <c r="M12" s="382">
        <v>260724</v>
      </c>
      <c r="N12" s="253" t="s">
        <v>544</v>
      </c>
      <c r="O12" s="391">
        <v>3524</v>
      </c>
      <c r="P12" s="396">
        <v>2126</v>
      </c>
      <c r="Q12" s="403">
        <v>1.3516208711127476E-2</v>
      </c>
      <c r="R12" s="407">
        <v>0</v>
      </c>
      <c r="S12" s="411">
        <v>0</v>
      </c>
      <c r="T12" s="396">
        <v>257200</v>
      </c>
      <c r="U12" s="403">
        <v>0.98648379128887254</v>
      </c>
      <c r="V12" s="416">
        <v>104400</v>
      </c>
      <c r="W12" s="184"/>
      <c r="X12" s="156"/>
      <c r="Y12" s="24"/>
      <c r="Z12" s="24"/>
      <c r="AA12" s="24"/>
      <c r="AB12" s="24"/>
      <c r="AC12" s="24"/>
      <c r="AD12" s="24"/>
      <c r="AE12" s="24"/>
      <c r="AF12" s="24"/>
    </row>
    <row r="13" spans="1:32" s="45" customFormat="1" ht="17" customHeight="1" x14ac:dyDescent="0.2">
      <c r="A13" s="180">
        <v>11</v>
      </c>
      <c r="B13" s="138" t="s">
        <v>26</v>
      </c>
      <c r="C13" s="174" t="s">
        <v>27</v>
      </c>
      <c r="D13" s="174" t="s">
        <v>77</v>
      </c>
      <c r="E13" s="139" t="s">
        <v>29</v>
      </c>
      <c r="F13" s="177" t="s">
        <v>30</v>
      </c>
      <c r="G13" s="177" t="s">
        <v>31</v>
      </c>
      <c r="H13" s="191" t="s">
        <v>78</v>
      </c>
      <c r="I13" s="174" t="s">
        <v>33</v>
      </c>
      <c r="J13" s="218">
        <v>1.091435185185185E-2</v>
      </c>
      <c r="K13" s="423">
        <v>27</v>
      </c>
      <c r="L13" s="143" t="s">
        <v>34</v>
      </c>
      <c r="M13" s="199">
        <v>249736</v>
      </c>
      <c r="N13" s="174" t="s">
        <v>659</v>
      </c>
      <c r="O13" s="201">
        <v>212021</v>
      </c>
      <c r="P13" s="201">
        <v>128788</v>
      </c>
      <c r="Q13" s="235">
        <v>0.84898052343274499</v>
      </c>
      <c r="R13" s="206"/>
      <c r="S13" s="247"/>
      <c r="T13" s="201">
        <v>37715</v>
      </c>
      <c r="U13" s="235">
        <v>0.15101947656725503</v>
      </c>
      <c r="V13" s="201"/>
      <c r="W13" s="181"/>
      <c r="X13" s="154"/>
      <c r="Y13" s="6"/>
      <c r="Z13" s="6"/>
      <c r="AA13" s="6"/>
      <c r="AB13" s="6"/>
      <c r="AC13" s="6"/>
      <c r="AD13" s="6"/>
      <c r="AE13" s="6"/>
      <c r="AF13" s="6"/>
    </row>
    <row r="14" spans="1:32" s="264" customFormat="1" ht="17" customHeight="1" x14ac:dyDescent="0.2">
      <c r="A14" s="180">
        <v>12</v>
      </c>
      <c r="B14" s="251" t="s">
        <v>610</v>
      </c>
      <c r="C14" s="138" t="s">
        <v>610</v>
      </c>
      <c r="D14" s="138" t="s">
        <v>613</v>
      </c>
      <c r="E14" s="139" t="s">
        <v>29</v>
      </c>
      <c r="F14" s="139" t="s">
        <v>64</v>
      </c>
      <c r="G14" s="139"/>
      <c r="H14" s="139" t="s">
        <v>93</v>
      </c>
      <c r="I14" s="139" t="s">
        <v>33</v>
      </c>
      <c r="J14" s="216">
        <v>4.2835648148148144E-2</v>
      </c>
      <c r="K14" s="217">
        <v>1</v>
      </c>
      <c r="L14" s="143" t="s">
        <v>41</v>
      </c>
      <c r="M14" s="199">
        <v>214930</v>
      </c>
      <c r="N14" s="138" t="s">
        <v>42</v>
      </c>
      <c r="O14" s="206">
        <v>156981</v>
      </c>
      <c r="P14" s="206">
        <v>79152</v>
      </c>
      <c r="Q14" s="233">
        <v>0.73038198483227101</v>
      </c>
      <c r="R14" s="206"/>
      <c r="S14" s="230"/>
      <c r="T14" s="206">
        <v>57949</v>
      </c>
      <c r="U14" s="233">
        <v>0.26961801516772904</v>
      </c>
      <c r="V14" s="206"/>
      <c r="W14" s="185"/>
      <c r="X14" s="2"/>
      <c r="Y14" s="3"/>
      <c r="Z14" s="3"/>
      <c r="AA14" s="3"/>
      <c r="AB14" s="3"/>
      <c r="AC14" s="3"/>
      <c r="AD14" s="3"/>
      <c r="AE14" s="3"/>
      <c r="AF14" s="3"/>
    </row>
    <row r="15" spans="1:32" s="264" customFormat="1" ht="17" customHeight="1" x14ac:dyDescent="0.2">
      <c r="A15" s="514">
        <v>13</v>
      </c>
      <c r="B15" s="174" t="s">
        <v>48</v>
      </c>
      <c r="C15" s="174" t="s">
        <v>83</v>
      </c>
      <c r="D15" s="174" t="s">
        <v>115</v>
      </c>
      <c r="E15" s="174" t="s">
        <v>29</v>
      </c>
      <c r="F15" s="177" t="s">
        <v>64</v>
      </c>
      <c r="G15" s="177" t="s">
        <v>85</v>
      </c>
      <c r="H15" s="174" t="s">
        <v>117</v>
      </c>
      <c r="I15" s="177" t="s">
        <v>33</v>
      </c>
      <c r="J15" s="218">
        <v>2.5300925925925925E-2</v>
      </c>
      <c r="K15" s="423">
        <v>5</v>
      </c>
      <c r="L15" s="173" t="s">
        <v>53</v>
      </c>
      <c r="M15" s="199">
        <v>199189</v>
      </c>
      <c r="N15" s="174" t="s">
        <v>87</v>
      </c>
      <c r="O15" s="201">
        <v>51461</v>
      </c>
      <c r="P15" s="201"/>
      <c r="Q15" s="233">
        <v>0.25835261987358737</v>
      </c>
      <c r="R15" s="206"/>
      <c r="S15" s="237">
        <v>0</v>
      </c>
      <c r="T15" s="201">
        <v>147728</v>
      </c>
      <c r="U15" s="233">
        <v>0.74164738012641263</v>
      </c>
      <c r="V15" s="201">
        <v>70980</v>
      </c>
      <c r="W15" s="184"/>
      <c r="X15" s="156"/>
      <c r="Y15" s="24"/>
      <c r="Z15" s="24"/>
      <c r="AA15" s="24"/>
      <c r="AB15" s="24"/>
      <c r="AC15" s="24"/>
      <c r="AD15" s="24"/>
      <c r="AE15" s="24"/>
      <c r="AF15" s="24"/>
    </row>
    <row r="16" spans="1:32" s="264" customFormat="1" ht="17" customHeight="1" x14ac:dyDescent="0.2">
      <c r="A16" s="180">
        <v>14</v>
      </c>
      <c r="B16" s="177" t="s">
        <v>48</v>
      </c>
      <c r="C16" s="174" t="s">
        <v>49</v>
      </c>
      <c r="D16" s="174" t="s">
        <v>118</v>
      </c>
      <c r="E16" s="174" t="s">
        <v>29</v>
      </c>
      <c r="F16" s="177" t="s">
        <v>30</v>
      </c>
      <c r="G16" s="177" t="s">
        <v>98</v>
      </c>
      <c r="H16" s="191" t="s">
        <v>120</v>
      </c>
      <c r="I16" s="177" t="s">
        <v>33</v>
      </c>
      <c r="J16" s="218">
        <v>3.7534722222222219E-2</v>
      </c>
      <c r="K16" s="423">
        <v>5</v>
      </c>
      <c r="L16" s="143" t="s">
        <v>53</v>
      </c>
      <c r="M16" s="199">
        <v>170927</v>
      </c>
      <c r="N16" s="174" t="s">
        <v>87</v>
      </c>
      <c r="O16" s="201">
        <v>73824</v>
      </c>
      <c r="P16" s="201"/>
      <c r="Q16" s="241">
        <v>0.43190367817840364</v>
      </c>
      <c r="R16" s="201"/>
      <c r="S16" s="411">
        <v>0</v>
      </c>
      <c r="T16" s="201">
        <v>97103</v>
      </c>
      <c r="U16" s="241">
        <v>0.56809632182159631</v>
      </c>
      <c r="V16" s="201">
        <v>52312</v>
      </c>
      <c r="W16" s="184"/>
      <c r="X16" s="156"/>
      <c r="Y16" s="24"/>
      <c r="Z16" s="24"/>
      <c r="AA16" s="24"/>
      <c r="AB16" s="24"/>
      <c r="AC16" s="24"/>
      <c r="AD16" s="24"/>
      <c r="AE16" s="24"/>
      <c r="AF16" s="24"/>
    </row>
    <row r="17" spans="1:32" s="264" customFormat="1" ht="17" customHeight="1" x14ac:dyDescent="0.2">
      <c r="A17" s="180">
        <v>15</v>
      </c>
      <c r="B17" s="177" t="s">
        <v>48</v>
      </c>
      <c r="C17" s="174" t="s">
        <v>49</v>
      </c>
      <c r="D17" s="174" t="s">
        <v>50</v>
      </c>
      <c r="E17" s="174" t="s">
        <v>29</v>
      </c>
      <c r="F17" s="177" t="s">
        <v>300</v>
      </c>
      <c r="G17" s="177"/>
      <c r="H17" s="174" t="s">
        <v>51</v>
      </c>
      <c r="I17" s="174" t="s">
        <v>531</v>
      </c>
      <c r="J17" s="218">
        <v>0</v>
      </c>
      <c r="K17" s="219">
        <v>0</v>
      </c>
      <c r="L17" s="143" t="s">
        <v>53</v>
      </c>
      <c r="M17" s="199">
        <v>170778</v>
      </c>
      <c r="N17" s="174" t="s">
        <v>87</v>
      </c>
      <c r="O17" s="201">
        <v>72397</v>
      </c>
      <c r="P17" s="201"/>
      <c r="Q17" s="233">
        <v>0.42392462729391373</v>
      </c>
      <c r="R17" s="206"/>
      <c r="S17" s="279">
        <v>0</v>
      </c>
      <c r="T17" s="201">
        <v>98381</v>
      </c>
      <c r="U17" s="233">
        <v>0.57607537270608622</v>
      </c>
      <c r="V17" s="201">
        <v>16406</v>
      </c>
      <c r="W17" s="184"/>
      <c r="X17" s="156"/>
      <c r="Y17" s="24"/>
      <c r="Z17" s="24"/>
      <c r="AA17" s="24"/>
      <c r="AB17" s="24"/>
      <c r="AC17" s="24"/>
      <c r="AD17" s="24"/>
      <c r="AE17" s="24"/>
      <c r="AF17" s="24"/>
    </row>
    <row r="18" spans="1:32" s="45" customFormat="1" ht="17" customHeight="1" x14ac:dyDescent="0.2">
      <c r="A18" s="514">
        <v>16</v>
      </c>
      <c r="B18" s="138" t="s">
        <v>524</v>
      </c>
      <c r="C18" s="138" t="s">
        <v>554</v>
      </c>
      <c r="D18" s="138" t="s">
        <v>555</v>
      </c>
      <c r="E18" s="139" t="s">
        <v>29</v>
      </c>
      <c r="F18" s="139" t="s">
        <v>30</v>
      </c>
      <c r="G18" s="139"/>
      <c r="H18" s="139" t="s">
        <v>556</v>
      </c>
      <c r="I18" s="139" t="s">
        <v>557</v>
      </c>
      <c r="J18" s="216">
        <v>4.2569444444444444E-2</v>
      </c>
      <c r="K18" s="420">
        <v>2</v>
      </c>
      <c r="L18" s="143" t="s">
        <v>41</v>
      </c>
      <c r="M18" s="199">
        <v>167129</v>
      </c>
      <c r="N18" s="138" t="s">
        <v>47</v>
      </c>
      <c r="O18" s="206">
        <v>55744</v>
      </c>
      <c r="P18" s="206">
        <v>44834</v>
      </c>
      <c r="Q18" s="233">
        <v>0.33353876347013384</v>
      </c>
      <c r="R18" s="206">
        <v>0</v>
      </c>
      <c r="S18" s="230">
        <v>0</v>
      </c>
      <c r="T18" s="206">
        <v>111385</v>
      </c>
      <c r="U18" s="233">
        <v>0.66646123652986611</v>
      </c>
      <c r="V18" s="206">
        <v>42628</v>
      </c>
      <c r="W18" s="181"/>
      <c r="X18" s="154"/>
      <c r="Y18" s="6"/>
      <c r="Z18" s="6"/>
      <c r="AA18" s="6"/>
      <c r="AB18" s="6"/>
      <c r="AC18" s="6"/>
      <c r="AD18" s="6"/>
      <c r="AE18" s="6"/>
      <c r="AF18" s="6"/>
    </row>
    <row r="19" spans="1:32" s="45" customFormat="1" ht="17" customHeight="1" x14ac:dyDescent="0.2">
      <c r="A19" s="180">
        <v>17</v>
      </c>
      <c r="B19" s="251" t="s">
        <v>48</v>
      </c>
      <c r="C19" s="138" t="s">
        <v>83</v>
      </c>
      <c r="D19" s="138" t="s">
        <v>84</v>
      </c>
      <c r="E19" s="139" t="s">
        <v>29</v>
      </c>
      <c r="F19" s="139" t="s">
        <v>64</v>
      </c>
      <c r="G19" s="139" t="s">
        <v>85</v>
      </c>
      <c r="H19" s="139" t="s">
        <v>86</v>
      </c>
      <c r="I19" s="139" t="s">
        <v>33</v>
      </c>
      <c r="J19" s="216">
        <v>2.568287037037037E-2</v>
      </c>
      <c r="K19" s="420">
        <v>4</v>
      </c>
      <c r="L19" s="173" t="s">
        <v>53</v>
      </c>
      <c r="M19" s="199">
        <v>141684</v>
      </c>
      <c r="N19" s="138" t="s">
        <v>87</v>
      </c>
      <c r="O19" s="206">
        <v>55173</v>
      </c>
      <c r="P19" s="206"/>
      <c r="Q19" s="233">
        <v>0.38940882527314308</v>
      </c>
      <c r="R19" s="206"/>
      <c r="S19" s="230">
        <v>0</v>
      </c>
      <c r="T19" s="206">
        <v>86511</v>
      </c>
      <c r="U19" s="233">
        <v>0.61059117472685698</v>
      </c>
      <c r="V19" s="206">
        <v>41303</v>
      </c>
      <c r="W19" s="183"/>
      <c r="X19" s="156"/>
      <c r="Y19" s="24"/>
      <c r="Z19" s="24"/>
      <c r="AA19" s="24"/>
      <c r="AB19" s="24"/>
      <c r="AC19" s="24"/>
      <c r="AD19" s="24"/>
      <c r="AE19" s="24"/>
      <c r="AF19" s="24"/>
    </row>
    <row r="20" spans="1:32" s="45" customFormat="1" ht="17" customHeight="1" x14ac:dyDescent="0.2">
      <c r="A20" s="180">
        <v>18</v>
      </c>
      <c r="B20" s="170" t="s">
        <v>26</v>
      </c>
      <c r="C20" s="174" t="s">
        <v>27</v>
      </c>
      <c r="D20" s="175" t="s">
        <v>525</v>
      </c>
      <c r="E20" s="174" t="s">
        <v>29</v>
      </c>
      <c r="F20" s="143" t="s">
        <v>30</v>
      </c>
      <c r="G20" s="143" t="s">
        <v>36</v>
      </c>
      <c r="H20" s="143" t="s">
        <v>526</v>
      </c>
      <c r="I20" s="142" t="s">
        <v>33</v>
      </c>
      <c r="J20" s="216">
        <v>3.0266203703703708E-2</v>
      </c>
      <c r="K20" s="420">
        <v>6</v>
      </c>
      <c r="L20" s="143" t="s">
        <v>34</v>
      </c>
      <c r="M20" s="198">
        <v>130160</v>
      </c>
      <c r="N20" s="138" t="s">
        <v>659</v>
      </c>
      <c r="O20" s="206">
        <v>39190</v>
      </c>
      <c r="P20" s="206">
        <v>26056</v>
      </c>
      <c r="Q20" s="233">
        <v>0.30109096496619547</v>
      </c>
      <c r="R20" s="206"/>
      <c r="S20" s="237"/>
      <c r="T20" s="206">
        <v>90970</v>
      </c>
      <c r="U20" s="238">
        <v>0.69890903503380453</v>
      </c>
      <c r="V20" s="206"/>
      <c r="W20" s="181"/>
      <c r="X20" s="154"/>
      <c r="Y20" s="6"/>
      <c r="Z20" s="6"/>
      <c r="AA20" s="6"/>
      <c r="AB20" s="6"/>
      <c r="AC20" s="6"/>
      <c r="AD20" s="6"/>
      <c r="AE20" s="6"/>
      <c r="AF20" s="6"/>
    </row>
    <row r="21" spans="1:32" s="45" customFormat="1" ht="17" customHeight="1" x14ac:dyDescent="0.2">
      <c r="A21" s="514">
        <v>19</v>
      </c>
      <c r="B21" s="138" t="s">
        <v>26</v>
      </c>
      <c r="C21" s="174" t="s">
        <v>27</v>
      </c>
      <c r="D21" s="138" t="s">
        <v>139</v>
      </c>
      <c r="E21" s="174" t="s">
        <v>29</v>
      </c>
      <c r="F21" s="139" t="s">
        <v>140</v>
      </c>
      <c r="G21" s="139" t="s">
        <v>36</v>
      </c>
      <c r="H21" s="139" t="s">
        <v>141</v>
      </c>
      <c r="I21" s="139" t="s">
        <v>33</v>
      </c>
      <c r="J21" s="216">
        <v>2.0821759259259259E-2</v>
      </c>
      <c r="K21" s="420">
        <v>9</v>
      </c>
      <c r="L21" s="143" t="s">
        <v>34</v>
      </c>
      <c r="M21" s="198">
        <v>126806</v>
      </c>
      <c r="N21" s="138" t="s">
        <v>659</v>
      </c>
      <c r="O21" s="206">
        <v>62323</v>
      </c>
      <c r="P21" s="207">
        <v>42565</v>
      </c>
      <c r="Q21" s="233">
        <v>0.49148305285238869</v>
      </c>
      <c r="R21" s="198"/>
      <c r="S21" s="230"/>
      <c r="T21" s="206">
        <v>64483</v>
      </c>
      <c r="U21" s="233">
        <v>0.50851694714761131</v>
      </c>
      <c r="V21" s="234"/>
      <c r="W21" s="181"/>
      <c r="X21" s="154"/>
      <c r="Y21" s="6"/>
      <c r="Z21" s="6"/>
      <c r="AA21" s="6"/>
      <c r="AB21" s="6"/>
      <c r="AC21" s="6"/>
      <c r="AD21" s="6"/>
      <c r="AE21" s="6"/>
      <c r="AF21" s="6"/>
    </row>
    <row r="22" spans="1:32" s="45" customFormat="1" ht="17" customHeight="1" x14ac:dyDescent="0.2">
      <c r="A22" s="180">
        <v>20</v>
      </c>
      <c r="B22" s="251" t="s">
        <v>26</v>
      </c>
      <c r="C22" s="138" t="s">
        <v>27</v>
      </c>
      <c r="D22" s="172" t="s">
        <v>71</v>
      </c>
      <c r="E22" s="142" t="s">
        <v>29</v>
      </c>
      <c r="F22" s="143" t="s">
        <v>30</v>
      </c>
      <c r="G22" s="143"/>
      <c r="H22" s="143" t="s">
        <v>72</v>
      </c>
      <c r="I22" s="143" t="s">
        <v>33</v>
      </c>
      <c r="J22" s="214">
        <v>2.3518518518518518E-2</v>
      </c>
      <c r="K22" s="215">
        <v>1</v>
      </c>
      <c r="L22" s="143" t="s">
        <v>34</v>
      </c>
      <c r="M22" s="198">
        <v>115004</v>
      </c>
      <c r="N22" s="138" t="s">
        <v>658</v>
      </c>
      <c r="O22" s="198">
        <v>43909</v>
      </c>
      <c r="P22" s="206" t="s">
        <v>36</v>
      </c>
      <c r="Q22" s="233">
        <v>0.38180411116135093</v>
      </c>
      <c r="R22" s="198"/>
      <c r="S22" s="237"/>
      <c r="T22" s="208">
        <v>71095</v>
      </c>
      <c r="U22" s="238">
        <v>0.61819588883864907</v>
      </c>
      <c r="V22" s="208"/>
      <c r="W22" s="181"/>
      <c r="X22" s="154"/>
      <c r="Y22" s="6"/>
      <c r="Z22" s="6"/>
      <c r="AA22" s="6"/>
      <c r="AB22" s="6"/>
      <c r="AC22" s="6"/>
      <c r="AD22" s="6"/>
      <c r="AE22" s="6"/>
      <c r="AF22" s="6"/>
    </row>
    <row r="23" spans="1:32" s="45" customFormat="1" ht="17" customHeight="1" x14ac:dyDescent="0.2">
      <c r="A23" s="180">
        <v>21</v>
      </c>
      <c r="B23" s="177" t="s">
        <v>26</v>
      </c>
      <c r="C23" s="174" t="s">
        <v>27</v>
      </c>
      <c r="D23" s="174" t="s">
        <v>94</v>
      </c>
      <c r="E23" s="174" t="s">
        <v>29</v>
      </c>
      <c r="F23" s="174" t="s">
        <v>95</v>
      </c>
      <c r="G23" s="174" t="s">
        <v>36</v>
      </c>
      <c r="H23" s="314" t="s">
        <v>96</v>
      </c>
      <c r="I23" s="174" t="s">
        <v>33</v>
      </c>
      <c r="J23" s="218">
        <v>4.9467592592592591E-2</v>
      </c>
      <c r="K23" s="423">
        <v>5</v>
      </c>
      <c r="L23" s="143" t="s">
        <v>34</v>
      </c>
      <c r="M23" s="199">
        <v>110861</v>
      </c>
      <c r="N23" s="174" t="s">
        <v>659</v>
      </c>
      <c r="O23" s="201">
        <v>89746</v>
      </c>
      <c r="P23" s="219">
        <v>52460</v>
      </c>
      <c r="Q23" s="235">
        <v>0.80953626613507002</v>
      </c>
      <c r="R23" s="206"/>
      <c r="S23" s="247"/>
      <c r="T23" s="201">
        <v>21115</v>
      </c>
      <c r="U23" s="235">
        <v>0.19046373386492996</v>
      </c>
      <c r="V23" s="201"/>
      <c r="W23" s="184"/>
      <c r="X23" s="156"/>
      <c r="Y23" s="24"/>
      <c r="Z23" s="24"/>
      <c r="AA23" s="24"/>
      <c r="AB23" s="24"/>
      <c r="AC23" s="24"/>
      <c r="AD23" s="24"/>
      <c r="AE23" s="24"/>
      <c r="AF23" s="24"/>
    </row>
    <row r="24" spans="1:32" s="45" customFormat="1" ht="17" customHeight="1" x14ac:dyDescent="0.2">
      <c r="A24" s="514">
        <v>22</v>
      </c>
      <c r="B24" s="174" t="s">
        <v>48</v>
      </c>
      <c r="C24" s="174" t="s">
        <v>49</v>
      </c>
      <c r="D24" s="177" t="s">
        <v>137</v>
      </c>
      <c r="E24" s="174" t="s">
        <v>29</v>
      </c>
      <c r="F24" s="177" t="s">
        <v>308</v>
      </c>
      <c r="G24" s="177" t="s">
        <v>113</v>
      </c>
      <c r="H24" s="191" t="s">
        <v>138</v>
      </c>
      <c r="I24" s="177" t="s">
        <v>33</v>
      </c>
      <c r="J24" s="218">
        <v>1.5486111111111112E-2</v>
      </c>
      <c r="K24" s="423">
        <v>4</v>
      </c>
      <c r="L24" s="378" t="s">
        <v>53</v>
      </c>
      <c r="M24" s="199">
        <v>110525</v>
      </c>
      <c r="N24" s="174" t="s">
        <v>87</v>
      </c>
      <c r="O24" s="201">
        <v>86431</v>
      </c>
      <c r="P24" s="201"/>
      <c r="Q24" s="233">
        <v>0.78200407147704143</v>
      </c>
      <c r="R24" s="206"/>
      <c r="S24" s="206">
        <v>0</v>
      </c>
      <c r="T24" s="201">
        <v>24094</v>
      </c>
      <c r="U24" s="233">
        <v>0.2179959285229586</v>
      </c>
      <c r="V24" s="201">
        <v>6812</v>
      </c>
      <c r="W24" s="184"/>
      <c r="X24" s="156"/>
      <c r="Y24" s="24"/>
      <c r="Z24" s="24"/>
      <c r="AA24" s="24"/>
      <c r="AB24" s="24"/>
      <c r="AC24" s="24"/>
      <c r="AD24" s="24"/>
      <c r="AE24" s="24"/>
      <c r="AF24" s="24"/>
    </row>
    <row r="25" spans="1:32" s="45" customFormat="1" ht="17" customHeight="1" x14ac:dyDescent="0.2">
      <c r="A25" s="180">
        <v>23</v>
      </c>
      <c r="B25" s="174" t="s">
        <v>26</v>
      </c>
      <c r="C25" s="171" t="s">
        <v>27</v>
      </c>
      <c r="D25" s="174" t="s">
        <v>101</v>
      </c>
      <c r="E25" s="142" t="s">
        <v>29</v>
      </c>
      <c r="F25" s="177" t="s">
        <v>102</v>
      </c>
      <c r="G25" s="177" t="s">
        <v>36</v>
      </c>
      <c r="H25" s="174" t="s">
        <v>103</v>
      </c>
      <c r="I25" s="177" t="s">
        <v>33</v>
      </c>
      <c r="J25" s="218">
        <v>3.2743055555555553E-2</v>
      </c>
      <c r="K25" s="423">
        <v>4</v>
      </c>
      <c r="L25" s="177" t="s">
        <v>34</v>
      </c>
      <c r="M25" s="199">
        <v>108546</v>
      </c>
      <c r="N25" s="174" t="s">
        <v>659</v>
      </c>
      <c r="O25" s="201">
        <v>75956</v>
      </c>
      <c r="P25" s="210">
        <v>39764</v>
      </c>
      <c r="Q25" s="241">
        <v>0.69975862767858787</v>
      </c>
      <c r="R25" s="199"/>
      <c r="S25" s="237"/>
      <c r="T25" s="199">
        <v>32590</v>
      </c>
      <c r="U25" s="241">
        <v>0.30024137232141213</v>
      </c>
      <c r="V25" s="201"/>
      <c r="W25" s="183"/>
      <c r="X25" s="156"/>
      <c r="Y25" s="24"/>
      <c r="Z25" s="24"/>
      <c r="AA25" s="24"/>
      <c r="AB25" s="24"/>
      <c r="AC25" s="24"/>
      <c r="AD25" s="24"/>
      <c r="AE25" s="24"/>
      <c r="AF25" s="24"/>
    </row>
    <row r="26" spans="1:32" s="45" customFormat="1" ht="17" customHeight="1" x14ac:dyDescent="0.2">
      <c r="A26" s="180">
        <v>24</v>
      </c>
      <c r="B26" s="253" t="s">
        <v>610</v>
      </c>
      <c r="C26" s="253" t="s">
        <v>610</v>
      </c>
      <c r="D26" s="253" t="s">
        <v>629</v>
      </c>
      <c r="E26" s="328" t="s">
        <v>29</v>
      </c>
      <c r="F26" s="328" t="s">
        <v>140</v>
      </c>
      <c r="G26" s="328"/>
      <c r="H26" s="328" t="s">
        <v>173</v>
      </c>
      <c r="I26" s="328" t="s">
        <v>33</v>
      </c>
      <c r="J26" s="361">
        <v>2.4502314814814814E-2</v>
      </c>
      <c r="K26" s="426">
        <v>5</v>
      </c>
      <c r="L26" s="378" t="s">
        <v>41</v>
      </c>
      <c r="M26" s="382">
        <v>107222</v>
      </c>
      <c r="N26" s="253" t="s">
        <v>42</v>
      </c>
      <c r="O26" s="391">
        <v>15624</v>
      </c>
      <c r="P26" s="396">
        <v>9933</v>
      </c>
      <c r="Q26" s="403">
        <v>0.14571636417899311</v>
      </c>
      <c r="R26" s="407"/>
      <c r="S26" s="411"/>
      <c r="T26" s="396">
        <v>91598</v>
      </c>
      <c r="U26" s="403">
        <v>0.85428363582100686</v>
      </c>
      <c r="V26" s="416"/>
      <c r="W26" s="181"/>
      <c r="X26" s="154"/>
      <c r="Y26" s="6"/>
      <c r="Z26" s="6"/>
      <c r="AA26" s="6"/>
      <c r="AB26" s="6"/>
      <c r="AC26" s="6"/>
      <c r="AD26" s="6"/>
      <c r="AE26" s="6"/>
      <c r="AF26" s="6"/>
    </row>
    <row r="27" spans="1:32" s="45" customFormat="1" ht="17" customHeight="1" x14ac:dyDescent="0.2">
      <c r="A27" s="514">
        <v>25</v>
      </c>
      <c r="B27" s="174" t="s">
        <v>610</v>
      </c>
      <c r="C27" s="174" t="s">
        <v>610</v>
      </c>
      <c r="D27" s="138" t="s">
        <v>612</v>
      </c>
      <c r="E27" s="174" t="s">
        <v>29</v>
      </c>
      <c r="F27" s="139" t="s">
        <v>602</v>
      </c>
      <c r="G27" s="139"/>
      <c r="H27" s="139" t="s">
        <v>550</v>
      </c>
      <c r="I27" s="139" t="s">
        <v>33</v>
      </c>
      <c r="J27" s="216">
        <v>3.4918981481481481E-2</v>
      </c>
      <c r="K27" s="420">
        <v>1</v>
      </c>
      <c r="L27" s="143" t="s">
        <v>41</v>
      </c>
      <c r="M27" s="198">
        <v>104504</v>
      </c>
      <c r="N27" s="138" t="s">
        <v>42</v>
      </c>
      <c r="O27" s="206">
        <v>101906</v>
      </c>
      <c r="P27" s="207">
        <v>47866</v>
      </c>
      <c r="Q27" s="233">
        <v>0.9751397075710021</v>
      </c>
      <c r="R27" s="206"/>
      <c r="S27" s="279"/>
      <c r="T27" s="201">
        <v>2598</v>
      </c>
      <c r="U27" s="233">
        <v>2.4860292428997934E-2</v>
      </c>
      <c r="V27" s="234"/>
      <c r="W27" s="182"/>
      <c r="X27" s="154"/>
      <c r="Y27" s="6"/>
      <c r="Z27" s="6"/>
      <c r="AA27" s="6"/>
      <c r="AB27" s="6"/>
      <c r="AC27" s="6"/>
      <c r="AD27" s="6"/>
      <c r="AE27" s="6"/>
      <c r="AF27" s="6"/>
    </row>
    <row r="28" spans="1:32" s="45" customFormat="1" ht="17" customHeight="1" x14ac:dyDescent="0.2">
      <c r="A28" s="180">
        <v>26</v>
      </c>
      <c r="B28" s="138" t="s">
        <v>524</v>
      </c>
      <c r="C28" s="138" t="s">
        <v>554</v>
      </c>
      <c r="D28" s="138" t="s">
        <v>566</v>
      </c>
      <c r="E28" s="139" t="s">
        <v>29</v>
      </c>
      <c r="F28" s="139" t="s">
        <v>30</v>
      </c>
      <c r="G28" s="139"/>
      <c r="H28" s="139" t="s">
        <v>564</v>
      </c>
      <c r="I28" s="139" t="s">
        <v>557</v>
      </c>
      <c r="J28" s="216">
        <v>2.8657407407407406E-2</v>
      </c>
      <c r="K28" s="217">
        <v>4</v>
      </c>
      <c r="L28" s="143" t="s">
        <v>41</v>
      </c>
      <c r="M28" s="198">
        <v>94664</v>
      </c>
      <c r="N28" s="138" t="s">
        <v>47</v>
      </c>
      <c r="O28" s="206">
        <v>38044</v>
      </c>
      <c r="P28" s="206">
        <v>32908</v>
      </c>
      <c r="Q28" s="233">
        <v>0.4018845601284543</v>
      </c>
      <c r="R28" s="492">
        <v>0</v>
      </c>
      <c r="S28" s="236">
        <v>0</v>
      </c>
      <c r="T28" s="201">
        <v>56620</v>
      </c>
      <c r="U28" s="235">
        <v>0.5981154398715457</v>
      </c>
      <c r="V28" s="201">
        <v>36591</v>
      </c>
      <c r="W28" s="185"/>
      <c r="X28" s="2"/>
      <c r="Y28" s="3"/>
      <c r="Z28" s="3"/>
      <c r="AA28" s="3"/>
      <c r="AB28" s="3"/>
      <c r="AC28" s="3"/>
      <c r="AD28" s="3"/>
      <c r="AE28" s="3"/>
      <c r="AF28" s="3"/>
    </row>
    <row r="29" spans="1:32" s="45" customFormat="1" ht="17" customHeight="1" x14ac:dyDescent="0.2">
      <c r="A29" s="180">
        <v>27</v>
      </c>
      <c r="B29" s="177" t="s">
        <v>48</v>
      </c>
      <c r="C29" s="174" t="s">
        <v>49</v>
      </c>
      <c r="D29" s="174" t="s">
        <v>79</v>
      </c>
      <c r="E29" s="174" t="s">
        <v>29</v>
      </c>
      <c r="F29" s="177" t="s">
        <v>80</v>
      </c>
      <c r="G29" s="177" t="s">
        <v>81</v>
      </c>
      <c r="H29" s="191" t="s">
        <v>82</v>
      </c>
      <c r="I29" s="174" t="s">
        <v>531</v>
      </c>
      <c r="J29" s="218">
        <v>0</v>
      </c>
      <c r="K29" s="219">
        <v>0</v>
      </c>
      <c r="L29" s="143" t="s">
        <v>53</v>
      </c>
      <c r="M29" s="199">
        <v>81942</v>
      </c>
      <c r="N29" s="174" t="s">
        <v>87</v>
      </c>
      <c r="O29" s="201">
        <v>44255</v>
      </c>
      <c r="P29" s="201"/>
      <c r="Q29" s="235">
        <v>0.54007712772448802</v>
      </c>
      <c r="R29" s="201"/>
      <c r="S29" s="247">
        <v>0</v>
      </c>
      <c r="T29" s="201">
        <v>37687</v>
      </c>
      <c r="U29" s="235">
        <v>0.45992287227551193</v>
      </c>
      <c r="V29" s="201">
        <v>6079</v>
      </c>
      <c r="W29" s="181"/>
      <c r="X29" s="154"/>
      <c r="Y29" s="6"/>
      <c r="Z29" s="6"/>
      <c r="AA29" s="6"/>
      <c r="AB29" s="6"/>
      <c r="AC29" s="6"/>
      <c r="AD29" s="6"/>
      <c r="AE29" s="6"/>
      <c r="AF29" s="6"/>
    </row>
    <row r="30" spans="1:32" s="45" customFormat="1" ht="17" customHeight="1" x14ac:dyDescent="0.2">
      <c r="A30" s="514">
        <v>28</v>
      </c>
      <c r="B30" s="177" t="s">
        <v>610</v>
      </c>
      <c r="C30" s="174" t="s">
        <v>610</v>
      </c>
      <c r="D30" s="174" t="s">
        <v>614</v>
      </c>
      <c r="E30" s="174" t="s">
        <v>29</v>
      </c>
      <c r="F30" s="177" t="s">
        <v>308</v>
      </c>
      <c r="G30" s="177"/>
      <c r="H30" s="191" t="s">
        <v>106</v>
      </c>
      <c r="I30" s="174" t="s">
        <v>33</v>
      </c>
      <c r="J30" s="218">
        <v>3.8553240740740742E-2</v>
      </c>
      <c r="K30" s="423">
        <v>2</v>
      </c>
      <c r="L30" s="143" t="s">
        <v>41</v>
      </c>
      <c r="M30" s="199">
        <v>71368</v>
      </c>
      <c r="N30" s="174" t="s">
        <v>42</v>
      </c>
      <c r="O30" s="201">
        <v>64785</v>
      </c>
      <c r="P30" s="201">
        <v>38160</v>
      </c>
      <c r="Q30" s="241">
        <v>0.90775978029368909</v>
      </c>
      <c r="R30" s="199"/>
      <c r="S30" s="248"/>
      <c r="T30" s="201">
        <v>6583</v>
      </c>
      <c r="U30" s="241">
        <v>9.2240219706310952E-2</v>
      </c>
      <c r="V30" s="201"/>
      <c r="W30" s="181"/>
      <c r="X30" s="154"/>
      <c r="Y30" s="6"/>
      <c r="Z30" s="6"/>
      <c r="AA30" s="6"/>
      <c r="AB30" s="6"/>
      <c r="AC30" s="6"/>
      <c r="AD30" s="6"/>
      <c r="AE30" s="6"/>
      <c r="AF30" s="6"/>
    </row>
    <row r="31" spans="1:32" s="45" customFormat="1" ht="17" customHeight="1" x14ac:dyDescent="0.2">
      <c r="A31" s="180">
        <v>29</v>
      </c>
      <c r="B31" s="253" t="s">
        <v>48</v>
      </c>
      <c r="C31" s="253" t="s">
        <v>133</v>
      </c>
      <c r="D31" s="253" t="s">
        <v>575</v>
      </c>
      <c r="E31" s="328" t="s">
        <v>29</v>
      </c>
      <c r="F31" s="328" t="s">
        <v>308</v>
      </c>
      <c r="G31" s="328" t="s">
        <v>113</v>
      </c>
      <c r="H31" s="328" t="s">
        <v>576</v>
      </c>
      <c r="I31" s="328" t="s">
        <v>33</v>
      </c>
      <c r="J31" s="361">
        <v>3.1921296296296295E-2</v>
      </c>
      <c r="K31" s="426">
        <v>4</v>
      </c>
      <c r="L31" s="378" t="s">
        <v>53</v>
      </c>
      <c r="M31" s="382">
        <v>68028</v>
      </c>
      <c r="N31" s="253" t="s">
        <v>87</v>
      </c>
      <c r="O31" s="391">
        <v>51300</v>
      </c>
      <c r="P31" s="396"/>
      <c r="Q31" s="403">
        <v>0.75410125242547188</v>
      </c>
      <c r="R31" s="407"/>
      <c r="S31" s="411">
        <v>0</v>
      </c>
      <c r="T31" s="396">
        <v>16728</v>
      </c>
      <c r="U31" s="403">
        <v>0.24589874757452815</v>
      </c>
      <c r="V31" s="416">
        <v>5172</v>
      </c>
      <c r="W31" s="181"/>
      <c r="X31" s="154"/>
      <c r="Y31" s="6"/>
      <c r="Z31" s="6"/>
      <c r="AA31" s="6"/>
      <c r="AB31" s="6"/>
      <c r="AC31" s="6"/>
      <c r="AD31" s="6"/>
      <c r="AE31" s="6"/>
      <c r="AF31" s="6"/>
    </row>
    <row r="32" spans="1:32" s="45" customFormat="1" ht="17" customHeight="1" x14ac:dyDescent="0.2">
      <c r="A32" s="180">
        <v>30</v>
      </c>
      <c r="B32" s="251" t="s">
        <v>610</v>
      </c>
      <c r="C32" s="138" t="s">
        <v>610</v>
      </c>
      <c r="D32" s="172" t="s">
        <v>513</v>
      </c>
      <c r="E32" s="142" t="s">
        <v>29</v>
      </c>
      <c r="F32" s="173" t="s">
        <v>309</v>
      </c>
      <c r="G32" s="173"/>
      <c r="H32" s="173" t="s">
        <v>523</v>
      </c>
      <c r="I32" s="172" t="s">
        <v>33</v>
      </c>
      <c r="J32" s="250">
        <v>2.4108796296296298E-2</v>
      </c>
      <c r="K32" s="221">
        <v>4</v>
      </c>
      <c r="L32" s="173" t="s">
        <v>41</v>
      </c>
      <c r="M32" s="200">
        <v>66293</v>
      </c>
      <c r="N32" s="172" t="s">
        <v>42</v>
      </c>
      <c r="O32" s="209">
        <v>64544</v>
      </c>
      <c r="P32" s="209">
        <v>32824</v>
      </c>
      <c r="Q32" s="233">
        <v>0.97361712397990741</v>
      </c>
      <c r="R32" s="206"/>
      <c r="S32" s="279"/>
      <c r="T32" s="201">
        <v>1749</v>
      </c>
      <c r="U32" s="233">
        <v>2.6382876020092618E-2</v>
      </c>
      <c r="V32" s="209"/>
      <c r="W32" s="181"/>
      <c r="X32" s="154"/>
      <c r="Y32" s="6"/>
      <c r="Z32" s="6"/>
      <c r="AA32" s="6"/>
      <c r="AB32" s="6"/>
      <c r="AC32" s="6"/>
      <c r="AD32" s="6"/>
      <c r="AE32" s="6"/>
      <c r="AF32" s="6"/>
    </row>
    <row r="33" spans="1:32" s="45" customFormat="1" ht="17" customHeight="1" x14ac:dyDescent="0.2">
      <c r="A33" s="514">
        <v>31</v>
      </c>
      <c r="B33" s="251" t="s">
        <v>610</v>
      </c>
      <c r="C33" s="138" t="s">
        <v>610</v>
      </c>
      <c r="D33" s="138" t="s">
        <v>616</v>
      </c>
      <c r="E33" s="174" t="s">
        <v>29</v>
      </c>
      <c r="F33" s="139" t="s">
        <v>318</v>
      </c>
      <c r="G33" s="139"/>
      <c r="H33" s="139" t="s">
        <v>123</v>
      </c>
      <c r="I33" s="139" t="s">
        <v>33</v>
      </c>
      <c r="J33" s="216">
        <v>2.3831018518518519E-2</v>
      </c>
      <c r="K33" s="217">
        <v>4</v>
      </c>
      <c r="L33" s="143" t="s">
        <v>41</v>
      </c>
      <c r="M33" s="198">
        <v>62860</v>
      </c>
      <c r="N33" s="138" t="s">
        <v>42</v>
      </c>
      <c r="O33" s="206">
        <v>61010</v>
      </c>
      <c r="P33" s="207">
        <v>37072</v>
      </c>
      <c r="Q33" s="233">
        <v>0.97056951956729243</v>
      </c>
      <c r="R33" s="206"/>
      <c r="S33" s="279"/>
      <c r="T33" s="201">
        <v>1850</v>
      </c>
      <c r="U33" s="233">
        <v>2.9430480432707604E-2</v>
      </c>
      <c r="V33" s="234"/>
      <c r="W33" s="181"/>
      <c r="X33" s="154"/>
      <c r="Y33" s="6"/>
      <c r="Z33" s="6"/>
      <c r="AA33" s="6"/>
      <c r="AB33" s="6"/>
      <c r="AC33" s="6"/>
      <c r="AD33" s="6"/>
      <c r="AE33" s="6"/>
      <c r="AF33" s="6"/>
    </row>
    <row r="34" spans="1:32" s="45" customFormat="1" ht="17" customHeight="1" x14ac:dyDescent="0.2">
      <c r="A34" s="180">
        <v>32</v>
      </c>
      <c r="B34" s="177" t="s">
        <v>610</v>
      </c>
      <c r="C34" s="174" t="s">
        <v>610</v>
      </c>
      <c r="D34" s="174" t="s">
        <v>129</v>
      </c>
      <c r="E34" s="174" t="s">
        <v>29</v>
      </c>
      <c r="F34" s="177" t="s">
        <v>512</v>
      </c>
      <c r="G34" s="177"/>
      <c r="H34" s="191" t="s">
        <v>132</v>
      </c>
      <c r="I34" s="174" t="s">
        <v>33</v>
      </c>
      <c r="J34" s="218">
        <v>2.2581018518518518E-2</v>
      </c>
      <c r="K34" s="423">
        <v>5</v>
      </c>
      <c r="L34" s="173" t="s">
        <v>41</v>
      </c>
      <c r="M34" s="199">
        <v>60768</v>
      </c>
      <c r="N34" s="174" t="s">
        <v>42</v>
      </c>
      <c r="O34" s="201">
        <v>48029</v>
      </c>
      <c r="P34" s="201">
        <v>25226</v>
      </c>
      <c r="Q34" s="241">
        <v>0.79036664033701953</v>
      </c>
      <c r="R34" s="206"/>
      <c r="S34" s="237"/>
      <c r="T34" s="201">
        <v>12739</v>
      </c>
      <c r="U34" s="241">
        <v>0.20963335966298052</v>
      </c>
      <c r="V34" s="201"/>
      <c r="W34" s="184"/>
      <c r="X34" s="156"/>
      <c r="Y34" s="24"/>
      <c r="Z34" s="24"/>
      <c r="AA34" s="24"/>
      <c r="AB34" s="24"/>
      <c r="AC34" s="24"/>
      <c r="AD34" s="24"/>
      <c r="AE34" s="24"/>
      <c r="AF34" s="24"/>
    </row>
    <row r="35" spans="1:32" s="45" customFormat="1" ht="17" customHeight="1" x14ac:dyDescent="0.2">
      <c r="A35" s="180">
        <v>33</v>
      </c>
      <c r="B35" s="251" t="s">
        <v>610</v>
      </c>
      <c r="C35" s="252" t="s">
        <v>610</v>
      </c>
      <c r="D35" s="253" t="s">
        <v>617</v>
      </c>
      <c r="E35" s="252" t="s">
        <v>29</v>
      </c>
      <c r="F35" s="254" t="s">
        <v>300</v>
      </c>
      <c r="G35" s="254"/>
      <c r="H35" s="254" t="s">
        <v>125</v>
      </c>
      <c r="I35" s="252" t="s">
        <v>33</v>
      </c>
      <c r="J35" s="255">
        <v>2.165509259259259E-2</v>
      </c>
      <c r="K35" s="256">
        <v>1</v>
      </c>
      <c r="L35" s="254" t="s">
        <v>41</v>
      </c>
      <c r="M35" s="257">
        <v>57374</v>
      </c>
      <c r="N35" s="258" t="s">
        <v>42</v>
      </c>
      <c r="O35" s="205">
        <v>56169</v>
      </c>
      <c r="P35" s="205">
        <v>29556</v>
      </c>
      <c r="Q35" s="232">
        <v>0.97899745529333848</v>
      </c>
      <c r="R35" s="206"/>
      <c r="S35" s="237"/>
      <c r="T35" s="205">
        <v>1205</v>
      </c>
      <c r="U35" s="260">
        <v>2.1002544706661554E-2</v>
      </c>
      <c r="V35" s="205"/>
      <c r="W35" s="261"/>
      <c r="X35" s="262"/>
      <c r="Y35" s="263"/>
      <c r="Z35" s="263"/>
      <c r="AA35" s="263"/>
      <c r="AB35" s="263"/>
      <c r="AC35" s="263"/>
      <c r="AD35" s="263"/>
      <c r="AE35" s="263"/>
      <c r="AF35" s="263"/>
    </row>
    <row r="36" spans="1:32" s="45" customFormat="1" ht="17" customHeight="1" x14ac:dyDescent="0.2">
      <c r="A36" s="514">
        <v>34</v>
      </c>
      <c r="B36" s="170" t="s">
        <v>524</v>
      </c>
      <c r="C36" s="174" t="s">
        <v>559</v>
      </c>
      <c r="D36" s="175" t="s">
        <v>560</v>
      </c>
      <c r="E36" s="142" t="s">
        <v>29</v>
      </c>
      <c r="F36" s="143" t="s">
        <v>127</v>
      </c>
      <c r="G36" s="143"/>
      <c r="H36" s="143" t="s">
        <v>561</v>
      </c>
      <c r="I36" s="142" t="s">
        <v>557</v>
      </c>
      <c r="J36" s="216">
        <v>2.8113425925925927E-2</v>
      </c>
      <c r="K36" s="420">
        <v>10</v>
      </c>
      <c r="L36" s="173" t="s">
        <v>41</v>
      </c>
      <c r="M36" s="199">
        <v>55931</v>
      </c>
      <c r="N36" s="138" t="s">
        <v>47</v>
      </c>
      <c r="O36" s="206">
        <v>45353</v>
      </c>
      <c r="P36" s="206">
        <v>22726</v>
      </c>
      <c r="Q36" s="233">
        <v>0.81087411274606214</v>
      </c>
      <c r="R36" s="206">
        <v>0</v>
      </c>
      <c r="S36" s="237">
        <v>0</v>
      </c>
      <c r="T36" s="206">
        <v>10578</v>
      </c>
      <c r="U36" s="238">
        <v>0.18912588725393789</v>
      </c>
      <c r="V36" s="206">
        <v>8327</v>
      </c>
      <c r="W36" s="181"/>
      <c r="X36" s="154"/>
      <c r="Y36" s="6"/>
      <c r="Z36" s="6"/>
      <c r="AA36" s="6"/>
      <c r="AB36" s="6"/>
      <c r="AC36" s="6"/>
      <c r="AD36" s="6"/>
      <c r="AE36" s="6"/>
      <c r="AF36" s="6"/>
    </row>
    <row r="37" spans="1:32" s="45" customFormat="1" ht="17" customHeight="1" x14ac:dyDescent="0.2">
      <c r="A37" s="180">
        <v>35</v>
      </c>
      <c r="B37" s="138" t="s">
        <v>610</v>
      </c>
      <c r="C37" s="138" t="s">
        <v>610</v>
      </c>
      <c r="D37" s="138" t="s">
        <v>145</v>
      </c>
      <c r="E37" s="139" t="s">
        <v>29</v>
      </c>
      <c r="F37" s="139" t="s">
        <v>146</v>
      </c>
      <c r="G37" s="139" t="s">
        <v>147</v>
      </c>
      <c r="H37" s="139" t="s">
        <v>148</v>
      </c>
      <c r="I37" s="139" t="s">
        <v>33</v>
      </c>
      <c r="J37" s="216">
        <v>4.3067129629629629E-2</v>
      </c>
      <c r="K37" s="420">
        <v>4</v>
      </c>
      <c r="L37" s="143" t="s">
        <v>41</v>
      </c>
      <c r="M37" s="199">
        <v>54252</v>
      </c>
      <c r="N37" s="138" t="s">
        <v>42</v>
      </c>
      <c r="O37" s="206">
        <v>38264</v>
      </c>
      <c r="P37" s="206">
        <v>27923</v>
      </c>
      <c r="Q37" s="233">
        <v>0.70530118705301192</v>
      </c>
      <c r="R37" s="206"/>
      <c r="S37" s="230"/>
      <c r="T37" s="206">
        <v>15988</v>
      </c>
      <c r="U37" s="233">
        <v>0.29469881294698813</v>
      </c>
      <c r="V37" s="206"/>
      <c r="W37" s="185"/>
      <c r="X37" s="2"/>
      <c r="Y37" s="3"/>
      <c r="Z37" s="3"/>
      <c r="AA37" s="3"/>
      <c r="AB37" s="3"/>
      <c r="AC37" s="3"/>
      <c r="AD37" s="3"/>
      <c r="AE37" s="3"/>
      <c r="AF37" s="3"/>
    </row>
    <row r="38" spans="1:32" s="45" customFormat="1" ht="17" customHeight="1" x14ac:dyDescent="0.2">
      <c r="A38" s="180">
        <v>36</v>
      </c>
      <c r="B38" s="170" t="s">
        <v>610</v>
      </c>
      <c r="C38" s="171" t="s">
        <v>610</v>
      </c>
      <c r="D38" s="172" t="s">
        <v>615</v>
      </c>
      <c r="E38" s="142" t="s">
        <v>29</v>
      </c>
      <c r="F38" s="143" t="s">
        <v>64</v>
      </c>
      <c r="G38" s="143" t="s">
        <v>85</v>
      </c>
      <c r="H38" s="143" t="s">
        <v>108</v>
      </c>
      <c r="I38" s="143" t="s">
        <v>33</v>
      </c>
      <c r="J38" s="216">
        <v>3.1944444444444449E-2</v>
      </c>
      <c r="K38" s="420">
        <v>4</v>
      </c>
      <c r="L38" s="143" t="s">
        <v>41</v>
      </c>
      <c r="M38" s="199">
        <v>50936</v>
      </c>
      <c r="N38" s="138" t="s">
        <v>42</v>
      </c>
      <c r="O38" s="206">
        <v>49003</v>
      </c>
      <c r="P38" s="206">
        <v>25279</v>
      </c>
      <c r="Q38" s="233">
        <v>0.96205041620857545</v>
      </c>
      <c r="R38" s="206"/>
      <c r="S38" s="237"/>
      <c r="T38" s="206">
        <v>1933</v>
      </c>
      <c r="U38" s="238">
        <v>3.7949583791424532E-2</v>
      </c>
      <c r="V38" s="206"/>
      <c r="W38" s="181"/>
      <c r="X38" s="154"/>
      <c r="Y38" s="6"/>
      <c r="Z38" s="6"/>
      <c r="AA38" s="6"/>
      <c r="AB38" s="6"/>
      <c r="AC38" s="6"/>
      <c r="AD38" s="6"/>
      <c r="AE38" s="6"/>
      <c r="AF38" s="6"/>
    </row>
    <row r="39" spans="1:32" s="45" customFormat="1" ht="17" customHeight="1" x14ac:dyDescent="0.2">
      <c r="A39" s="514">
        <v>37</v>
      </c>
      <c r="B39" s="251" t="s">
        <v>26</v>
      </c>
      <c r="C39" s="138" t="s">
        <v>27</v>
      </c>
      <c r="D39" s="172" t="s">
        <v>142</v>
      </c>
      <c r="E39" s="172" t="s">
        <v>29</v>
      </c>
      <c r="F39" s="173" t="s">
        <v>143</v>
      </c>
      <c r="G39" s="173" t="s">
        <v>36</v>
      </c>
      <c r="H39" s="173" t="s">
        <v>144</v>
      </c>
      <c r="I39" s="172" t="s">
        <v>33</v>
      </c>
      <c r="J39" s="220">
        <v>7.1180555555555554E-3</v>
      </c>
      <c r="K39" s="221">
        <v>5</v>
      </c>
      <c r="L39" s="173" t="s">
        <v>34</v>
      </c>
      <c r="M39" s="200">
        <v>49198</v>
      </c>
      <c r="N39" s="172" t="s">
        <v>659</v>
      </c>
      <c r="O39" s="209">
        <v>43664</v>
      </c>
      <c r="P39" s="209">
        <v>26293</v>
      </c>
      <c r="Q39" s="239">
        <v>0.88751575267287286</v>
      </c>
      <c r="R39" s="209"/>
      <c r="S39" s="240"/>
      <c r="T39" s="209">
        <v>5534</v>
      </c>
      <c r="U39" s="239">
        <v>0.11248424732712711</v>
      </c>
      <c r="V39" s="209"/>
      <c r="W39" s="181"/>
      <c r="X39" s="154"/>
      <c r="Y39" s="6"/>
      <c r="Z39" s="6"/>
      <c r="AA39" s="6"/>
      <c r="AB39" s="6"/>
      <c r="AC39" s="6"/>
      <c r="AD39" s="6"/>
      <c r="AE39" s="6"/>
      <c r="AF39" s="6"/>
    </row>
    <row r="40" spans="1:32" s="45" customFormat="1" ht="17" customHeight="1" x14ac:dyDescent="0.2">
      <c r="A40" s="180">
        <v>38</v>
      </c>
      <c r="B40" s="251" t="s">
        <v>48</v>
      </c>
      <c r="C40" s="138" t="s">
        <v>83</v>
      </c>
      <c r="D40" s="266" t="s">
        <v>228</v>
      </c>
      <c r="E40" s="266" t="s">
        <v>29</v>
      </c>
      <c r="F40" s="251" t="s">
        <v>64</v>
      </c>
      <c r="G40" s="251" t="s">
        <v>161</v>
      </c>
      <c r="H40" s="266" t="s">
        <v>229</v>
      </c>
      <c r="I40" s="266" t="s">
        <v>33</v>
      </c>
      <c r="J40" s="267">
        <v>1.6481481481481482E-2</v>
      </c>
      <c r="K40" s="268">
        <v>23</v>
      </c>
      <c r="L40" s="254" t="s">
        <v>53</v>
      </c>
      <c r="M40" s="231">
        <v>42941</v>
      </c>
      <c r="N40" s="266" t="s">
        <v>87</v>
      </c>
      <c r="O40" s="231">
        <v>4230</v>
      </c>
      <c r="P40" s="231"/>
      <c r="Q40" s="269">
        <v>9.8507254139400577E-2</v>
      </c>
      <c r="R40" s="231"/>
      <c r="S40" s="278">
        <v>0</v>
      </c>
      <c r="T40" s="231">
        <v>38711</v>
      </c>
      <c r="U40" s="269">
        <v>0.90149274586059946</v>
      </c>
      <c r="V40" s="231">
        <v>29483</v>
      </c>
      <c r="W40" s="261"/>
      <c r="X40" s="262"/>
      <c r="Y40" s="263"/>
      <c r="Z40" s="263"/>
      <c r="AA40" s="263"/>
      <c r="AB40" s="263"/>
      <c r="AC40" s="263"/>
      <c r="AD40" s="263"/>
      <c r="AE40" s="263"/>
      <c r="AF40" s="263"/>
    </row>
    <row r="41" spans="1:32" s="45" customFormat="1" ht="17" customHeight="1" x14ac:dyDescent="0.2">
      <c r="A41" s="180">
        <v>39</v>
      </c>
      <c r="B41" s="251" t="s">
        <v>26</v>
      </c>
      <c r="C41" s="138" t="s">
        <v>27</v>
      </c>
      <c r="D41" s="172" t="s">
        <v>607</v>
      </c>
      <c r="E41" s="172" t="s">
        <v>29</v>
      </c>
      <c r="F41" s="173" t="s">
        <v>140</v>
      </c>
      <c r="G41" s="173" t="s">
        <v>608</v>
      </c>
      <c r="H41" s="173" t="s">
        <v>609</v>
      </c>
      <c r="I41" s="172" t="s">
        <v>33</v>
      </c>
      <c r="J41" s="220">
        <v>2.4826388888888887E-2</v>
      </c>
      <c r="K41" s="221">
        <v>2</v>
      </c>
      <c r="L41" s="173" t="s">
        <v>34</v>
      </c>
      <c r="M41" s="200">
        <v>41368</v>
      </c>
      <c r="N41" s="172" t="s">
        <v>659</v>
      </c>
      <c r="O41" s="209">
        <v>32708</v>
      </c>
      <c r="P41" s="209">
        <v>27841</v>
      </c>
      <c r="Q41" s="239">
        <v>0.79065944691549028</v>
      </c>
      <c r="R41" s="209"/>
      <c r="S41" s="240"/>
      <c r="T41" s="209">
        <v>8660</v>
      </c>
      <c r="U41" s="239">
        <v>0.20934055308450977</v>
      </c>
      <c r="V41" s="209"/>
      <c r="W41" s="181"/>
      <c r="X41" s="154"/>
      <c r="Y41" s="6"/>
      <c r="Z41" s="6"/>
      <c r="AA41" s="6"/>
      <c r="AB41" s="6"/>
      <c r="AC41" s="6"/>
      <c r="AD41" s="6"/>
      <c r="AE41" s="6"/>
      <c r="AF41" s="6"/>
    </row>
    <row r="42" spans="1:32" s="45" customFormat="1" ht="17" customHeight="1" x14ac:dyDescent="0.2">
      <c r="A42" s="514">
        <v>40</v>
      </c>
      <c r="B42" s="170" t="s">
        <v>26</v>
      </c>
      <c r="C42" s="171" t="s">
        <v>27</v>
      </c>
      <c r="D42" s="172" t="s">
        <v>528</v>
      </c>
      <c r="E42" s="142" t="s">
        <v>29</v>
      </c>
      <c r="F42" s="143" t="s">
        <v>529</v>
      </c>
      <c r="G42" s="143" t="s">
        <v>36</v>
      </c>
      <c r="H42" s="143" t="s">
        <v>530</v>
      </c>
      <c r="I42" s="143" t="s">
        <v>33</v>
      </c>
      <c r="J42" s="216">
        <v>3.7488425925925925E-2</v>
      </c>
      <c r="K42" s="420">
        <v>5</v>
      </c>
      <c r="L42" s="143" t="s">
        <v>34</v>
      </c>
      <c r="M42" s="199">
        <v>38656</v>
      </c>
      <c r="N42" s="138" t="s">
        <v>659</v>
      </c>
      <c r="O42" s="206">
        <v>36696</v>
      </c>
      <c r="P42" s="206">
        <v>20760</v>
      </c>
      <c r="Q42" s="233">
        <v>0.94929635761589404</v>
      </c>
      <c r="R42" s="206"/>
      <c r="S42" s="237"/>
      <c r="T42" s="206">
        <v>1960</v>
      </c>
      <c r="U42" s="238">
        <v>5.0703642384105962E-2</v>
      </c>
      <c r="V42" s="206"/>
      <c r="W42" s="181"/>
      <c r="X42" s="154"/>
      <c r="Y42" s="6"/>
      <c r="Z42" s="6"/>
      <c r="AA42" s="6"/>
      <c r="AB42" s="6"/>
      <c r="AC42" s="6"/>
      <c r="AD42" s="6"/>
      <c r="AE42" s="6"/>
      <c r="AF42" s="6"/>
    </row>
    <row r="43" spans="1:32" s="45" customFormat="1" ht="17" customHeight="1" x14ac:dyDescent="0.2">
      <c r="A43" s="180">
        <v>41</v>
      </c>
      <c r="B43" s="170" t="s">
        <v>610</v>
      </c>
      <c r="C43" s="171" t="s">
        <v>610</v>
      </c>
      <c r="D43" s="142" t="s">
        <v>551</v>
      </c>
      <c r="E43" s="142" t="s">
        <v>29</v>
      </c>
      <c r="F43" s="143" t="s">
        <v>318</v>
      </c>
      <c r="G43" s="143" t="s">
        <v>85</v>
      </c>
      <c r="H43" s="143" t="s">
        <v>552</v>
      </c>
      <c r="I43" s="142" t="s">
        <v>33</v>
      </c>
      <c r="J43" s="216">
        <v>3.2858796296296296E-2</v>
      </c>
      <c r="K43" s="420">
        <v>2</v>
      </c>
      <c r="L43" s="143" t="s">
        <v>41</v>
      </c>
      <c r="M43" s="199">
        <v>35957</v>
      </c>
      <c r="N43" s="138" t="s">
        <v>42</v>
      </c>
      <c r="O43" s="206">
        <v>11027</v>
      </c>
      <c r="P43" s="206">
        <v>7752</v>
      </c>
      <c r="Q43" s="233">
        <v>0.30667185805267405</v>
      </c>
      <c r="R43" s="206"/>
      <c r="S43" s="237"/>
      <c r="T43" s="206">
        <v>24930</v>
      </c>
      <c r="U43" s="238">
        <v>0.69332814194732595</v>
      </c>
      <c r="V43" s="206"/>
      <c r="W43" s="181"/>
      <c r="X43" s="154"/>
      <c r="Y43" s="6"/>
      <c r="Z43" s="6"/>
      <c r="AA43" s="6"/>
      <c r="AB43" s="6"/>
      <c r="AC43" s="6"/>
      <c r="AD43" s="6"/>
      <c r="AE43" s="6"/>
      <c r="AF43" s="6"/>
    </row>
    <row r="44" spans="1:32" s="45" customFormat="1" ht="17" customHeight="1" x14ac:dyDescent="0.2">
      <c r="A44" s="180">
        <v>42</v>
      </c>
      <c r="B44" s="251" t="s">
        <v>26</v>
      </c>
      <c r="C44" s="138" t="s">
        <v>27</v>
      </c>
      <c r="D44" s="174" t="s">
        <v>651</v>
      </c>
      <c r="E44" s="174" t="s">
        <v>29</v>
      </c>
      <c r="F44" s="177" t="s">
        <v>130</v>
      </c>
      <c r="G44" s="177" t="s">
        <v>652</v>
      </c>
      <c r="H44" s="191" t="s">
        <v>653</v>
      </c>
      <c r="I44" s="174" t="s">
        <v>33</v>
      </c>
      <c r="J44" s="218">
        <v>6.3541666666666668E-3</v>
      </c>
      <c r="K44" s="219">
        <v>4</v>
      </c>
      <c r="L44" s="143" t="s">
        <v>34</v>
      </c>
      <c r="M44" s="199">
        <v>35458</v>
      </c>
      <c r="N44" s="174" t="s">
        <v>659</v>
      </c>
      <c r="O44" s="201">
        <v>32510</v>
      </c>
      <c r="P44" s="201">
        <v>11031</v>
      </c>
      <c r="Q44" s="235">
        <v>0.91685938293191949</v>
      </c>
      <c r="R44" s="201"/>
      <c r="S44" s="247"/>
      <c r="T44" s="201">
        <v>2948</v>
      </c>
      <c r="U44" s="235">
        <v>8.3140617068080541E-2</v>
      </c>
      <c r="V44" s="201"/>
      <c r="W44" s="181"/>
      <c r="X44" s="156"/>
      <c r="Y44" s="24"/>
      <c r="Z44" s="24"/>
      <c r="AA44" s="24"/>
      <c r="AB44" s="24"/>
      <c r="AC44" s="24"/>
      <c r="AD44" s="24"/>
      <c r="AE44" s="24"/>
      <c r="AF44" s="24"/>
    </row>
    <row r="45" spans="1:32" s="45" customFormat="1" ht="17" customHeight="1" x14ac:dyDescent="0.2">
      <c r="A45" s="514">
        <v>43</v>
      </c>
      <c r="B45" s="253" t="s">
        <v>48</v>
      </c>
      <c r="C45" s="253" t="s">
        <v>133</v>
      </c>
      <c r="D45" s="253" t="s">
        <v>134</v>
      </c>
      <c r="E45" s="328" t="s">
        <v>29</v>
      </c>
      <c r="F45" s="328" t="s">
        <v>308</v>
      </c>
      <c r="G45" s="328"/>
      <c r="H45" s="328" t="s">
        <v>136</v>
      </c>
      <c r="I45" s="328" t="s">
        <v>33</v>
      </c>
      <c r="J45" s="367">
        <v>3.0729166666666665E-2</v>
      </c>
      <c r="K45" s="424">
        <v>3</v>
      </c>
      <c r="L45" s="378" t="s">
        <v>53</v>
      </c>
      <c r="M45" s="382">
        <v>31787</v>
      </c>
      <c r="N45" s="253" t="s">
        <v>87</v>
      </c>
      <c r="O45" s="391">
        <v>4296</v>
      </c>
      <c r="P45" s="396"/>
      <c r="Q45" s="403">
        <v>0.13514958945480857</v>
      </c>
      <c r="R45" s="206"/>
      <c r="S45" s="237">
        <v>0</v>
      </c>
      <c r="T45" s="396">
        <v>27491</v>
      </c>
      <c r="U45" s="403">
        <v>0.86485041054519141</v>
      </c>
      <c r="V45" s="416">
        <v>15870</v>
      </c>
      <c r="W45" s="181"/>
      <c r="X45" s="154"/>
      <c r="Y45" s="6"/>
      <c r="Z45" s="6"/>
      <c r="AA45" s="6"/>
      <c r="AB45" s="6"/>
      <c r="AC45" s="6"/>
      <c r="AD45" s="6"/>
      <c r="AE45" s="6"/>
      <c r="AF45" s="6"/>
    </row>
    <row r="46" spans="1:32" s="45" customFormat="1" ht="17" customHeight="1" x14ac:dyDescent="0.2">
      <c r="A46" s="180">
        <v>44</v>
      </c>
      <c r="B46" s="251" t="s">
        <v>48</v>
      </c>
      <c r="C46" s="138" t="s">
        <v>48</v>
      </c>
      <c r="D46" s="174" t="s">
        <v>593</v>
      </c>
      <c r="E46" s="174" t="s">
        <v>29</v>
      </c>
      <c r="F46" s="177" t="s">
        <v>143</v>
      </c>
      <c r="G46" s="177"/>
      <c r="H46" s="189" t="s">
        <v>594</v>
      </c>
      <c r="I46" s="174" t="s">
        <v>33</v>
      </c>
      <c r="J46" s="218">
        <v>3.8854166666666669E-2</v>
      </c>
      <c r="K46" s="219">
        <v>5</v>
      </c>
      <c r="L46" s="143" t="s">
        <v>53</v>
      </c>
      <c r="M46" s="199">
        <v>29381</v>
      </c>
      <c r="N46" s="174" t="s">
        <v>87</v>
      </c>
      <c r="O46" s="201">
        <v>27937</v>
      </c>
      <c r="P46" s="201"/>
      <c r="Q46" s="241">
        <v>0.95085259181103432</v>
      </c>
      <c r="R46" s="206"/>
      <c r="S46" s="237">
        <v>0</v>
      </c>
      <c r="T46" s="201">
        <v>1444</v>
      </c>
      <c r="U46" s="241">
        <v>4.9147408188965659E-2</v>
      </c>
      <c r="V46" s="201">
        <v>693</v>
      </c>
      <c r="W46" s="184"/>
      <c r="X46" s="156"/>
      <c r="Y46" s="24"/>
      <c r="Z46" s="24"/>
      <c r="AA46" s="24"/>
      <c r="AB46" s="24"/>
      <c r="AC46" s="24"/>
      <c r="AD46" s="24"/>
      <c r="AE46" s="24"/>
      <c r="AF46" s="24"/>
    </row>
    <row r="47" spans="1:32" s="45" customFormat="1" ht="17" customHeight="1" x14ac:dyDescent="0.2">
      <c r="A47" s="180">
        <v>45</v>
      </c>
      <c r="B47" s="251" t="s">
        <v>610</v>
      </c>
      <c r="C47" s="138" t="s">
        <v>610</v>
      </c>
      <c r="D47" s="253" t="s">
        <v>631</v>
      </c>
      <c r="E47" s="253" t="s">
        <v>29</v>
      </c>
      <c r="F47" s="253" t="s">
        <v>308</v>
      </c>
      <c r="G47" s="253"/>
      <c r="H47" s="253" t="s">
        <v>577</v>
      </c>
      <c r="I47" s="253" t="s">
        <v>33</v>
      </c>
      <c r="J47" s="361">
        <v>3.1168981481481482E-2</v>
      </c>
      <c r="K47" s="369">
        <v>2</v>
      </c>
      <c r="L47" s="381" t="s">
        <v>41</v>
      </c>
      <c r="M47" s="387">
        <v>28868</v>
      </c>
      <c r="N47" s="253" t="s">
        <v>42</v>
      </c>
      <c r="O47" s="391">
        <v>15636</v>
      </c>
      <c r="P47" s="396">
        <v>9897</v>
      </c>
      <c r="Q47" s="406">
        <v>0.54163779963973946</v>
      </c>
      <c r="R47" s="206"/>
      <c r="S47" s="237"/>
      <c r="T47" s="396">
        <v>13232</v>
      </c>
      <c r="U47" s="406">
        <v>0.45836220036026049</v>
      </c>
      <c r="V47" s="416"/>
      <c r="W47" s="181"/>
      <c r="X47" s="154"/>
      <c r="Y47" s="6"/>
      <c r="Z47" s="6"/>
      <c r="AA47" s="6"/>
      <c r="AB47" s="6"/>
      <c r="AC47" s="6"/>
      <c r="AD47" s="6"/>
      <c r="AE47" s="6"/>
      <c r="AF47" s="6"/>
    </row>
    <row r="48" spans="1:32" s="45" customFormat="1" ht="17" customHeight="1" x14ac:dyDescent="0.2">
      <c r="A48" s="514">
        <v>46</v>
      </c>
      <c r="B48" s="174" t="s">
        <v>26</v>
      </c>
      <c r="C48" s="174" t="s">
        <v>27</v>
      </c>
      <c r="D48" s="174" t="s">
        <v>126</v>
      </c>
      <c r="E48" s="174" t="s">
        <v>29</v>
      </c>
      <c r="F48" s="177" t="s">
        <v>127</v>
      </c>
      <c r="G48" s="177" t="s">
        <v>36</v>
      </c>
      <c r="H48" s="191" t="s">
        <v>128</v>
      </c>
      <c r="I48" s="174" t="s">
        <v>33</v>
      </c>
      <c r="J48" s="218">
        <v>5.2951388888888888E-2</v>
      </c>
      <c r="K48" s="423">
        <v>2</v>
      </c>
      <c r="L48" s="173" t="s">
        <v>34</v>
      </c>
      <c r="M48" s="199">
        <v>27669</v>
      </c>
      <c r="N48" s="174" t="s">
        <v>659</v>
      </c>
      <c r="O48" s="201">
        <v>25910</v>
      </c>
      <c r="P48" s="201">
        <v>16809</v>
      </c>
      <c r="Q48" s="233">
        <v>0.93642704832122592</v>
      </c>
      <c r="R48" s="206"/>
      <c r="S48" s="237"/>
      <c r="T48" s="201">
        <v>1759</v>
      </c>
      <c r="U48" s="233">
        <v>6.3572951678774081E-2</v>
      </c>
      <c r="V48" s="201"/>
      <c r="W48" s="181"/>
      <c r="X48" s="154"/>
      <c r="Y48" s="6"/>
      <c r="Z48" s="6"/>
      <c r="AA48" s="6"/>
      <c r="AB48" s="6"/>
      <c r="AC48" s="6"/>
      <c r="AD48" s="6"/>
      <c r="AE48" s="6"/>
      <c r="AF48" s="6"/>
    </row>
    <row r="49" spans="1:32" s="45" customFormat="1" ht="17" customHeight="1" x14ac:dyDescent="0.2">
      <c r="A49" s="180">
        <v>47</v>
      </c>
      <c r="B49" s="174" t="s">
        <v>26</v>
      </c>
      <c r="C49" s="174" t="s">
        <v>27</v>
      </c>
      <c r="D49" s="174" t="s">
        <v>109</v>
      </c>
      <c r="E49" s="174" t="s">
        <v>29</v>
      </c>
      <c r="F49" s="177" t="s">
        <v>110</v>
      </c>
      <c r="G49" s="177" t="s">
        <v>36</v>
      </c>
      <c r="H49" s="314" t="s">
        <v>111</v>
      </c>
      <c r="I49" s="174" t="s">
        <v>33</v>
      </c>
      <c r="J49" s="218">
        <v>2.1805555555555554E-2</v>
      </c>
      <c r="K49" s="423">
        <v>4</v>
      </c>
      <c r="L49" s="143" t="s">
        <v>34</v>
      </c>
      <c r="M49" s="199">
        <v>27311</v>
      </c>
      <c r="N49" s="174" t="s">
        <v>659</v>
      </c>
      <c r="O49" s="201">
        <v>24810</v>
      </c>
      <c r="P49" s="219">
        <v>18061</v>
      </c>
      <c r="Q49" s="233">
        <v>0.90842517666874156</v>
      </c>
      <c r="R49" s="315"/>
      <c r="S49" s="279"/>
      <c r="T49" s="201">
        <v>2501</v>
      </c>
      <c r="U49" s="233">
        <v>9.1574823331258465E-2</v>
      </c>
      <c r="V49" s="201"/>
      <c r="W49" s="181"/>
      <c r="X49" s="154"/>
      <c r="Y49" s="6"/>
      <c r="Z49" s="6"/>
      <c r="AA49" s="6"/>
      <c r="AB49" s="6"/>
      <c r="AC49" s="6"/>
      <c r="AD49" s="6"/>
      <c r="AE49" s="6"/>
      <c r="AF49" s="6"/>
    </row>
    <row r="50" spans="1:32" s="45" customFormat="1" ht="17" customHeight="1" x14ac:dyDescent="0.2">
      <c r="A50" s="180">
        <v>48</v>
      </c>
      <c r="B50" s="251" t="s">
        <v>48</v>
      </c>
      <c r="C50" s="138" t="s">
        <v>49</v>
      </c>
      <c r="D50" s="175" t="s">
        <v>641</v>
      </c>
      <c r="E50" s="142" t="s">
        <v>29</v>
      </c>
      <c r="F50" s="143"/>
      <c r="G50" s="143"/>
      <c r="H50" s="143" t="s">
        <v>642</v>
      </c>
      <c r="I50" s="142" t="s">
        <v>33</v>
      </c>
      <c r="J50" s="216">
        <v>4.5254629629629629E-3</v>
      </c>
      <c r="K50" s="217">
        <v>64</v>
      </c>
      <c r="L50" s="143" t="s">
        <v>53</v>
      </c>
      <c r="M50" s="198">
        <v>26819</v>
      </c>
      <c r="N50" s="138" t="s">
        <v>643</v>
      </c>
      <c r="O50" s="206">
        <v>26819</v>
      </c>
      <c r="P50" s="206"/>
      <c r="Q50" s="233">
        <v>1</v>
      </c>
      <c r="R50" s="206"/>
      <c r="S50" s="237">
        <v>0</v>
      </c>
      <c r="T50" s="206">
        <v>0</v>
      </c>
      <c r="U50" s="238">
        <v>0</v>
      </c>
      <c r="V50" s="206">
        <v>0</v>
      </c>
      <c r="W50" s="181"/>
      <c r="X50" s="154"/>
      <c r="Y50" s="6"/>
      <c r="Z50" s="6"/>
      <c r="AA50" s="6"/>
      <c r="AB50" s="6"/>
      <c r="AC50" s="6"/>
      <c r="AD50" s="6"/>
      <c r="AE50" s="6"/>
      <c r="AF50" s="6"/>
    </row>
    <row r="51" spans="1:32" s="45" customFormat="1" ht="17" customHeight="1" x14ac:dyDescent="0.2">
      <c r="A51" s="514">
        <v>49</v>
      </c>
      <c r="B51" s="170" t="s">
        <v>26</v>
      </c>
      <c r="C51" s="171" t="s">
        <v>27</v>
      </c>
      <c r="D51" s="172" t="s">
        <v>149</v>
      </c>
      <c r="E51" s="142" t="s">
        <v>29</v>
      </c>
      <c r="F51" s="143" t="s">
        <v>150</v>
      </c>
      <c r="G51" s="143" t="s">
        <v>36</v>
      </c>
      <c r="H51" s="143" t="s">
        <v>151</v>
      </c>
      <c r="I51" s="142" t="s">
        <v>33</v>
      </c>
      <c r="J51" s="216">
        <v>4.0706018518518523E-2</v>
      </c>
      <c r="K51" s="420">
        <v>4</v>
      </c>
      <c r="L51" s="143" t="s">
        <v>34</v>
      </c>
      <c r="M51" s="198">
        <v>26712</v>
      </c>
      <c r="N51" s="138" t="s">
        <v>659</v>
      </c>
      <c r="O51" s="206">
        <v>23392</v>
      </c>
      <c r="P51" s="206">
        <v>16463</v>
      </c>
      <c r="Q51" s="233">
        <v>0.87571129080563048</v>
      </c>
      <c r="R51" s="206"/>
      <c r="S51" s="237"/>
      <c r="T51" s="206">
        <v>3320</v>
      </c>
      <c r="U51" s="238">
        <v>0.12428870919436957</v>
      </c>
      <c r="V51" s="206"/>
      <c r="W51" s="181"/>
      <c r="X51" s="154"/>
      <c r="Y51" s="6"/>
      <c r="Z51" s="6"/>
      <c r="AA51" s="6"/>
      <c r="AB51" s="6"/>
      <c r="AC51" s="6"/>
      <c r="AD51" s="6"/>
      <c r="AE51" s="6"/>
      <c r="AF51" s="6"/>
    </row>
    <row r="52" spans="1:32" s="45" customFormat="1" ht="17" customHeight="1" x14ac:dyDescent="0.2">
      <c r="A52" s="180">
        <v>50</v>
      </c>
      <c r="B52" s="253" t="s">
        <v>610</v>
      </c>
      <c r="C52" s="253" t="s">
        <v>610</v>
      </c>
      <c r="D52" s="253" t="s">
        <v>626</v>
      </c>
      <c r="E52" s="328" t="s">
        <v>29</v>
      </c>
      <c r="F52" s="328" t="s">
        <v>318</v>
      </c>
      <c r="G52" s="328"/>
      <c r="H52" s="328" t="s">
        <v>156</v>
      </c>
      <c r="I52" s="328" t="s">
        <v>33</v>
      </c>
      <c r="J52" s="361">
        <v>2.5486111111111112E-2</v>
      </c>
      <c r="K52" s="426">
        <v>2</v>
      </c>
      <c r="L52" s="378" t="s">
        <v>41</v>
      </c>
      <c r="M52" s="382">
        <v>25882</v>
      </c>
      <c r="N52" s="253" t="s">
        <v>42</v>
      </c>
      <c r="O52" s="391">
        <v>25034</v>
      </c>
      <c r="P52" s="396">
        <v>15184</v>
      </c>
      <c r="Q52" s="403">
        <v>0.96723591685341159</v>
      </c>
      <c r="R52" s="206"/>
      <c r="S52" s="411"/>
      <c r="T52" s="396">
        <v>848</v>
      </c>
      <c r="U52" s="403">
        <v>3.2764083146588366E-2</v>
      </c>
      <c r="V52" s="416"/>
      <c r="W52" s="183"/>
      <c r="X52" s="156"/>
      <c r="Y52" s="24"/>
      <c r="Z52" s="24"/>
      <c r="AA52" s="24"/>
      <c r="AB52" s="24"/>
      <c r="AC52" s="24"/>
      <c r="AD52" s="24"/>
      <c r="AE52" s="24"/>
      <c r="AF52" s="24"/>
    </row>
    <row r="53" spans="1:32" s="45" customFormat="1" ht="17" customHeight="1" x14ac:dyDescent="0.2">
      <c r="A53" s="180">
        <v>51</v>
      </c>
      <c r="B53" s="170" t="s">
        <v>610</v>
      </c>
      <c r="C53" s="171" t="s">
        <v>610</v>
      </c>
      <c r="D53" s="172" t="s">
        <v>620</v>
      </c>
      <c r="E53" s="142" t="s">
        <v>29</v>
      </c>
      <c r="F53" s="143" t="s">
        <v>318</v>
      </c>
      <c r="G53" s="143" t="s">
        <v>153</v>
      </c>
      <c r="H53" s="143" t="s">
        <v>154</v>
      </c>
      <c r="I53" s="143" t="s">
        <v>33</v>
      </c>
      <c r="J53" s="216">
        <v>3.5717592592592592E-2</v>
      </c>
      <c r="K53" s="420">
        <v>2</v>
      </c>
      <c r="L53" s="143" t="s">
        <v>41</v>
      </c>
      <c r="M53" s="199">
        <v>23634</v>
      </c>
      <c r="N53" s="138" t="s">
        <v>42</v>
      </c>
      <c r="O53" s="206">
        <v>23367</v>
      </c>
      <c r="P53" s="206">
        <v>13632</v>
      </c>
      <c r="Q53" s="233">
        <v>0.98870271642548868</v>
      </c>
      <c r="R53" s="206"/>
      <c r="S53" s="237"/>
      <c r="T53" s="206">
        <v>267</v>
      </c>
      <c r="U53" s="238">
        <v>1.1297283574511298E-2</v>
      </c>
      <c r="V53" s="206"/>
      <c r="W53" s="181"/>
      <c r="X53" s="154"/>
      <c r="Y53" s="6"/>
      <c r="Z53" s="6"/>
      <c r="AA53" s="6"/>
      <c r="AB53" s="6"/>
      <c r="AC53" s="6"/>
      <c r="AD53" s="6"/>
      <c r="AE53" s="6"/>
      <c r="AF53" s="6"/>
    </row>
    <row r="54" spans="1:32" s="45" customFormat="1" ht="17" customHeight="1" x14ac:dyDescent="0.2">
      <c r="A54" s="514">
        <v>52</v>
      </c>
      <c r="B54" s="253" t="s">
        <v>610</v>
      </c>
      <c r="C54" s="253" t="s">
        <v>610</v>
      </c>
      <c r="D54" s="253" t="s">
        <v>625</v>
      </c>
      <c r="E54" s="328" t="s">
        <v>29</v>
      </c>
      <c r="F54" s="328" t="s">
        <v>64</v>
      </c>
      <c r="G54" s="328" t="s">
        <v>85</v>
      </c>
      <c r="H54" s="328" t="s">
        <v>547</v>
      </c>
      <c r="I54" s="328" t="s">
        <v>33</v>
      </c>
      <c r="J54" s="361"/>
      <c r="K54" s="426">
        <v>0</v>
      </c>
      <c r="L54" s="378" t="s">
        <v>41</v>
      </c>
      <c r="M54" s="382">
        <v>23418</v>
      </c>
      <c r="N54" s="253" t="s">
        <v>42</v>
      </c>
      <c r="O54" s="391">
        <v>22773</v>
      </c>
      <c r="P54" s="396">
        <v>5515</v>
      </c>
      <c r="Q54" s="403">
        <v>0.97245708429413269</v>
      </c>
      <c r="R54" s="407"/>
      <c r="S54" s="411"/>
      <c r="T54" s="396">
        <v>645</v>
      </c>
      <c r="U54" s="403">
        <v>2.7542915705867282E-2</v>
      </c>
      <c r="V54" s="416"/>
      <c r="W54" s="181"/>
      <c r="X54" s="154"/>
      <c r="Y54" s="6"/>
      <c r="Z54" s="6"/>
      <c r="AA54" s="6"/>
      <c r="AB54" s="6"/>
      <c r="AC54" s="6"/>
      <c r="AD54" s="6"/>
      <c r="AE54" s="6"/>
      <c r="AF54" s="6"/>
    </row>
    <row r="55" spans="1:32" s="45" customFormat="1" ht="15" customHeight="1" x14ac:dyDescent="0.2">
      <c r="A55" s="180">
        <v>53</v>
      </c>
      <c r="B55" s="251" t="s">
        <v>26</v>
      </c>
      <c r="C55" s="138" t="s">
        <v>178</v>
      </c>
      <c r="D55" s="174" t="s">
        <v>179</v>
      </c>
      <c r="E55" s="174" t="s">
        <v>29</v>
      </c>
      <c r="F55" s="177" t="s">
        <v>180</v>
      </c>
      <c r="G55" s="177" t="s">
        <v>181</v>
      </c>
      <c r="H55" s="191" t="s">
        <v>500</v>
      </c>
      <c r="I55" s="174" t="s">
        <v>33</v>
      </c>
      <c r="J55" s="218">
        <v>2.56712962962963E-2</v>
      </c>
      <c r="K55" s="219">
        <v>5</v>
      </c>
      <c r="L55" s="378" t="s">
        <v>34</v>
      </c>
      <c r="M55" s="199">
        <v>23402</v>
      </c>
      <c r="N55" s="174" t="s">
        <v>659</v>
      </c>
      <c r="O55" s="201">
        <v>19911</v>
      </c>
      <c r="P55" s="201">
        <v>14403</v>
      </c>
      <c r="Q55" s="233">
        <v>0.8508247158362533</v>
      </c>
      <c r="R55" s="206"/>
      <c r="S55" s="279"/>
      <c r="T55" s="201">
        <v>3491</v>
      </c>
      <c r="U55" s="233">
        <v>0.1491752841637467</v>
      </c>
      <c r="V55" s="201"/>
      <c r="W55" s="184"/>
      <c r="X55" s="157"/>
      <c r="Y55" s="30"/>
      <c r="Z55" s="30"/>
      <c r="AA55" s="30"/>
      <c r="AB55" s="30"/>
      <c r="AC55" s="30"/>
      <c r="AD55" s="30"/>
      <c r="AE55" s="30"/>
      <c r="AF55" s="30"/>
    </row>
    <row r="56" spans="1:32" s="45" customFormat="1" ht="15" customHeight="1" x14ac:dyDescent="0.2">
      <c r="A56" s="180">
        <v>54</v>
      </c>
      <c r="B56" s="253" t="s">
        <v>610</v>
      </c>
      <c r="C56" s="253" t="s">
        <v>610</v>
      </c>
      <c r="D56" s="253" t="s">
        <v>619</v>
      </c>
      <c r="E56" s="328" t="s">
        <v>29</v>
      </c>
      <c r="F56" s="328" t="s">
        <v>146</v>
      </c>
      <c r="G56" s="328" t="s">
        <v>167</v>
      </c>
      <c r="H56" s="328" t="s">
        <v>545</v>
      </c>
      <c r="I56" s="328" t="s">
        <v>33</v>
      </c>
      <c r="J56" s="361"/>
      <c r="K56" s="426">
        <v>0</v>
      </c>
      <c r="L56" s="378" t="s">
        <v>41</v>
      </c>
      <c r="M56" s="382">
        <v>22859</v>
      </c>
      <c r="N56" s="253" t="s">
        <v>42</v>
      </c>
      <c r="O56" s="391">
        <v>11952</v>
      </c>
      <c r="P56" s="396">
        <v>5308</v>
      </c>
      <c r="Q56" s="403">
        <v>0.52285751782667655</v>
      </c>
      <c r="R56" s="407"/>
      <c r="S56" s="411"/>
      <c r="T56" s="396">
        <v>10907</v>
      </c>
      <c r="U56" s="403">
        <v>0.47714248217332339</v>
      </c>
      <c r="V56" s="416"/>
      <c r="W56" s="181"/>
      <c r="X56" s="154"/>
      <c r="Y56" s="6"/>
      <c r="Z56" s="6"/>
      <c r="AA56" s="6"/>
      <c r="AB56" s="6"/>
      <c r="AC56" s="6"/>
      <c r="AD56" s="6"/>
      <c r="AE56" s="6"/>
      <c r="AF56" s="6"/>
    </row>
    <row r="57" spans="1:32" s="45" customFormat="1" ht="15" customHeight="1" x14ac:dyDescent="0.2">
      <c r="A57" s="514">
        <v>55</v>
      </c>
      <c r="B57" s="251" t="s">
        <v>610</v>
      </c>
      <c r="C57" s="174" t="s">
        <v>610</v>
      </c>
      <c r="D57" s="174" t="s">
        <v>656</v>
      </c>
      <c r="E57" s="174" t="s">
        <v>29</v>
      </c>
      <c r="F57" s="177" t="s">
        <v>64</v>
      </c>
      <c r="G57" s="177" t="s">
        <v>85</v>
      </c>
      <c r="H57" s="191" t="s">
        <v>657</v>
      </c>
      <c r="I57" s="174" t="s">
        <v>33</v>
      </c>
      <c r="J57" s="222">
        <v>3.3599537037037039E-2</v>
      </c>
      <c r="K57" s="423">
        <v>2</v>
      </c>
      <c r="L57" s="173" t="s">
        <v>41</v>
      </c>
      <c r="M57" s="199">
        <v>22718</v>
      </c>
      <c r="N57" s="174" t="s">
        <v>42</v>
      </c>
      <c r="O57" s="201">
        <v>4452</v>
      </c>
      <c r="P57" s="201">
        <v>3045</v>
      </c>
      <c r="Q57" s="241">
        <v>0.19596795492560964</v>
      </c>
      <c r="R57" s="201"/>
      <c r="S57" s="237"/>
      <c r="T57" s="201">
        <v>18266</v>
      </c>
      <c r="U57" s="241">
        <v>0.8040320450743903</v>
      </c>
      <c r="V57" s="201"/>
      <c r="W57" s="184"/>
      <c r="X57" s="156"/>
      <c r="Y57" s="24"/>
      <c r="Z57" s="24"/>
      <c r="AA57" s="24"/>
      <c r="AB57" s="24"/>
      <c r="AC57" s="24"/>
      <c r="AD57" s="24"/>
      <c r="AE57" s="24"/>
      <c r="AF57" s="24"/>
    </row>
    <row r="58" spans="1:32" s="45" customFormat="1" ht="15" customHeight="1" x14ac:dyDescent="0.2">
      <c r="A58" s="180">
        <v>56</v>
      </c>
      <c r="B58" s="251" t="s">
        <v>26</v>
      </c>
      <c r="C58" s="138" t="s">
        <v>27</v>
      </c>
      <c r="D58" s="172" t="s">
        <v>600</v>
      </c>
      <c r="E58" s="142" t="s">
        <v>29</v>
      </c>
      <c r="F58" s="143" t="s">
        <v>143</v>
      </c>
      <c r="G58" s="143"/>
      <c r="H58" s="143" t="s">
        <v>601</v>
      </c>
      <c r="I58" s="143" t="s">
        <v>33</v>
      </c>
      <c r="J58" s="216">
        <v>2.0231481481481482E-2</v>
      </c>
      <c r="K58" s="217">
        <v>4</v>
      </c>
      <c r="L58" s="378" t="s">
        <v>34</v>
      </c>
      <c r="M58" s="199">
        <v>22377</v>
      </c>
      <c r="N58" s="138" t="s">
        <v>659</v>
      </c>
      <c r="O58" s="206">
        <v>18084</v>
      </c>
      <c r="P58" s="206">
        <v>11520</v>
      </c>
      <c r="Q58" s="233">
        <v>0.80815122670599271</v>
      </c>
      <c r="R58" s="206"/>
      <c r="S58" s="279"/>
      <c r="T58" s="206">
        <v>4293</v>
      </c>
      <c r="U58" s="233">
        <v>0.19184877329400724</v>
      </c>
      <c r="V58" s="206"/>
      <c r="W58" s="181"/>
      <c r="X58" s="154"/>
      <c r="Y58" s="6"/>
      <c r="Z58" s="6"/>
      <c r="AA58" s="6"/>
      <c r="AB58" s="6"/>
      <c r="AC58" s="6"/>
      <c r="AD58" s="6"/>
      <c r="AE58" s="6"/>
      <c r="AF58" s="6"/>
    </row>
    <row r="59" spans="1:32" s="45" customFormat="1" ht="15" customHeight="1" x14ac:dyDescent="0.2">
      <c r="A59" s="180">
        <v>57</v>
      </c>
      <c r="B59" s="251" t="s">
        <v>26</v>
      </c>
      <c r="C59" s="138" t="s">
        <v>178</v>
      </c>
      <c r="D59" s="174" t="s">
        <v>660</v>
      </c>
      <c r="E59" s="174"/>
      <c r="F59" s="177"/>
      <c r="G59" s="177"/>
      <c r="H59" s="189"/>
      <c r="I59" s="174"/>
      <c r="J59" s="218">
        <v>2.1354166666666664E-2</v>
      </c>
      <c r="K59" s="219">
        <v>3</v>
      </c>
      <c r="L59" s="143" t="s">
        <v>34</v>
      </c>
      <c r="M59" s="199">
        <v>20444</v>
      </c>
      <c r="N59" s="174" t="s">
        <v>659</v>
      </c>
      <c r="O59" s="201">
        <v>817</v>
      </c>
      <c r="P59" s="201">
        <v>646</v>
      </c>
      <c r="Q59" s="241">
        <v>3.9962825278810406E-2</v>
      </c>
      <c r="R59" s="206"/>
      <c r="S59" s="247"/>
      <c r="T59" s="201">
        <v>19627</v>
      </c>
      <c r="U59" s="241">
        <v>0.96003717472118955</v>
      </c>
      <c r="V59" s="201"/>
      <c r="W59" s="184"/>
      <c r="X59" s="156"/>
      <c r="Y59" s="24"/>
      <c r="Z59" s="24"/>
      <c r="AA59" s="24"/>
      <c r="AB59" s="24"/>
      <c r="AC59" s="24"/>
      <c r="AD59" s="24"/>
      <c r="AE59" s="24"/>
      <c r="AF59" s="24"/>
    </row>
    <row r="60" spans="1:32" s="45" customFormat="1" ht="15" customHeight="1" x14ac:dyDescent="0.2">
      <c r="A60" s="514">
        <v>58</v>
      </c>
      <c r="B60" s="177" t="s">
        <v>610</v>
      </c>
      <c r="C60" s="171" t="s">
        <v>610</v>
      </c>
      <c r="D60" s="172" t="s">
        <v>628</v>
      </c>
      <c r="E60" s="142" t="s">
        <v>29</v>
      </c>
      <c r="F60" s="143" t="s">
        <v>308</v>
      </c>
      <c r="G60" s="143" t="s">
        <v>105</v>
      </c>
      <c r="H60" s="143" t="s">
        <v>188</v>
      </c>
      <c r="I60" s="143" t="s">
        <v>33</v>
      </c>
      <c r="J60" s="216">
        <v>2.7476851851851853E-2</v>
      </c>
      <c r="K60" s="420">
        <v>2</v>
      </c>
      <c r="L60" s="143" t="s">
        <v>41</v>
      </c>
      <c r="M60" s="198">
        <v>17287</v>
      </c>
      <c r="N60" s="138" t="s">
        <v>42</v>
      </c>
      <c r="O60" s="206">
        <v>16849</v>
      </c>
      <c r="P60" s="206">
        <v>10641</v>
      </c>
      <c r="Q60" s="233">
        <v>0.97466304159194772</v>
      </c>
      <c r="R60" s="206"/>
      <c r="S60" s="279"/>
      <c r="T60" s="206">
        <v>438</v>
      </c>
      <c r="U60" s="233">
        <v>2.5336958408052293E-2</v>
      </c>
      <c r="V60" s="206"/>
      <c r="W60" s="181"/>
      <c r="X60" s="154"/>
      <c r="Y60" s="6"/>
      <c r="Z60" s="6"/>
      <c r="AA60" s="6"/>
      <c r="AB60" s="6"/>
      <c r="AC60" s="6"/>
      <c r="AD60" s="6"/>
      <c r="AE60" s="6"/>
      <c r="AF60" s="6"/>
    </row>
    <row r="61" spans="1:32" s="45" customFormat="1" ht="15" customHeight="1" x14ac:dyDescent="0.2">
      <c r="A61" s="180">
        <v>59</v>
      </c>
      <c r="B61" s="251" t="s">
        <v>610</v>
      </c>
      <c r="C61" s="138" t="s">
        <v>610</v>
      </c>
      <c r="D61" s="174" t="s">
        <v>627</v>
      </c>
      <c r="E61" s="174" t="s">
        <v>29</v>
      </c>
      <c r="F61" s="177" t="s">
        <v>181</v>
      </c>
      <c r="G61" s="177"/>
      <c r="H61" s="191" t="s">
        <v>606</v>
      </c>
      <c r="I61" s="174" t="s">
        <v>33</v>
      </c>
      <c r="J61" s="218">
        <v>2.5231481481481483E-2</v>
      </c>
      <c r="K61" s="219">
        <v>2</v>
      </c>
      <c r="L61" s="143" t="s">
        <v>41</v>
      </c>
      <c r="M61" s="199">
        <v>16879</v>
      </c>
      <c r="N61" s="174" t="s">
        <v>42</v>
      </c>
      <c r="O61" s="201">
        <v>10212</v>
      </c>
      <c r="P61" s="201">
        <v>6954</v>
      </c>
      <c r="Q61" s="235">
        <v>0.6050121452692695</v>
      </c>
      <c r="R61" s="201"/>
      <c r="S61" s="247"/>
      <c r="T61" s="201">
        <v>6667</v>
      </c>
      <c r="U61" s="235">
        <v>0.3949878547307305</v>
      </c>
      <c r="V61" s="201"/>
      <c r="W61" s="181"/>
      <c r="X61" s="154"/>
      <c r="Y61" s="6"/>
      <c r="Z61" s="6"/>
      <c r="AA61" s="6"/>
      <c r="AB61" s="6"/>
      <c r="AC61" s="6"/>
      <c r="AD61" s="6"/>
      <c r="AE61" s="6"/>
      <c r="AF61" s="6"/>
    </row>
    <row r="62" spans="1:32" s="264" customFormat="1" ht="15" customHeight="1" x14ac:dyDescent="0.2">
      <c r="A62" s="180">
        <v>60</v>
      </c>
      <c r="B62" s="251" t="s">
        <v>610</v>
      </c>
      <c r="C62" s="252" t="s">
        <v>610</v>
      </c>
      <c r="D62" s="253" t="s">
        <v>645</v>
      </c>
      <c r="E62" s="252" t="s">
        <v>29</v>
      </c>
      <c r="F62" s="254" t="s">
        <v>130</v>
      </c>
      <c r="G62" s="254" t="s">
        <v>386</v>
      </c>
      <c r="H62" s="254" t="s">
        <v>646</v>
      </c>
      <c r="I62" s="252" t="s">
        <v>33</v>
      </c>
      <c r="J62" s="255">
        <v>1.3148148148148147E-2</v>
      </c>
      <c r="K62" s="256">
        <v>1</v>
      </c>
      <c r="L62" s="254" t="s">
        <v>41</v>
      </c>
      <c r="M62" s="257">
        <v>15686</v>
      </c>
      <c r="N62" s="258" t="s">
        <v>42</v>
      </c>
      <c r="O62" s="205">
        <v>15542</v>
      </c>
      <c r="P62" s="205">
        <v>7070</v>
      </c>
      <c r="Q62" s="232">
        <v>0.99081983934718854</v>
      </c>
      <c r="R62" s="206"/>
      <c r="S62" s="237"/>
      <c r="T62" s="205">
        <v>144</v>
      </c>
      <c r="U62" s="260">
        <v>9.1801606528114244E-3</v>
      </c>
      <c r="V62" s="205"/>
      <c r="W62" s="261"/>
      <c r="X62" s="262"/>
      <c r="Y62" s="263"/>
      <c r="Z62" s="263"/>
      <c r="AA62" s="263"/>
      <c r="AB62" s="263"/>
      <c r="AC62" s="263"/>
      <c r="AD62" s="263"/>
      <c r="AE62" s="263"/>
      <c r="AF62" s="263"/>
    </row>
    <row r="63" spans="1:32" s="45" customFormat="1" ht="15" customHeight="1" x14ac:dyDescent="0.2">
      <c r="A63" s="514">
        <v>61</v>
      </c>
      <c r="B63" s="253" t="s">
        <v>48</v>
      </c>
      <c r="C63" s="253" t="s">
        <v>83</v>
      </c>
      <c r="D63" s="253" t="s">
        <v>534</v>
      </c>
      <c r="E63" s="328" t="s">
        <v>29</v>
      </c>
      <c r="F63" s="328" t="s">
        <v>309</v>
      </c>
      <c r="G63" s="328" t="s">
        <v>176</v>
      </c>
      <c r="H63" s="328" t="s">
        <v>535</v>
      </c>
      <c r="I63" s="328" t="s">
        <v>33</v>
      </c>
      <c r="J63" s="361">
        <v>3.7743055555555557E-2</v>
      </c>
      <c r="K63" s="426">
        <v>3</v>
      </c>
      <c r="L63" s="378" t="s">
        <v>53</v>
      </c>
      <c r="M63" s="382">
        <v>15266</v>
      </c>
      <c r="N63" s="253" t="s">
        <v>87</v>
      </c>
      <c r="O63" s="391">
        <v>7228</v>
      </c>
      <c r="P63" s="396"/>
      <c r="Q63" s="403">
        <v>0.47347045722520636</v>
      </c>
      <c r="R63" s="407"/>
      <c r="S63" s="411">
        <v>0</v>
      </c>
      <c r="T63" s="396">
        <v>8038</v>
      </c>
      <c r="U63" s="403">
        <v>0.52652954277479369</v>
      </c>
      <c r="V63" s="416">
        <v>4532</v>
      </c>
      <c r="W63" s="184"/>
      <c r="X63" s="156"/>
      <c r="Y63" s="24"/>
      <c r="Z63" s="24"/>
      <c r="AA63" s="24"/>
      <c r="AB63" s="24"/>
      <c r="AC63" s="24"/>
      <c r="AD63" s="24"/>
      <c r="AE63" s="24"/>
      <c r="AF63" s="24"/>
    </row>
    <row r="64" spans="1:32" s="45" customFormat="1" ht="15" customHeight="1" x14ac:dyDescent="0.2">
      <c r="A64" s="180">
        <v>62</v>
      </c>
      <c r="B64" s="251" t="s">
        <v>26</v>
      </c>
      <c r="C64" s="138" t="s">
        <v>27</v>
      </c>
      <c r="D64" s="174" t="s">
        <v>501</v>
      </c>
      <c r="E64" s="174" t="s">
        <v>29</v>
      </c>
      <c r="F64" s="177" t="s">
        <v>143</v>
      </c>
      <c r="G64" s="177" t="s">
        <v>36</v>
      </c>
      <c r="H64" s="189" t="s">
        <v>502</v>
      </c>
      <c r="I64" s="174" t="s">
        <v>33</v>
      </c>
      <c r="J64" s="222">
        <v>7.0023148148148154E-3</v>
      </c>
      <c r="K64" s="219">
        <v>2</v>
      </c>
      <c r="L64" s="143" t="s">
        <v>34</v>
      </c>
      <c r="M64" s="199">
        <v>14364</v>
      </c>
      <c r="N64" s="174" t="s">
        <v>659</v>
      </c>
      <c r="O64" s="201">
        <v>14364</v>
      </c>
      <c r="P64" s="201">
        <v>10187</v>
      </c>
      <c r="Q64" s="233">
        <v>1</v>
      </c>
      <c r="R64" s="206"/>
      <c r="S64" s="206"/>
      <c r="T64" s="201">
        <v>0</v>
      </c>
      <c r="U64" s="233">
        <v>0</v>
      </c>
      <c r="V64" s="201"/>
      <c r="W64" s="181"/>
      <c r="X64" s="154"/>
      <c r="Y64" s="6"/>
      <c r="Z64" s="6"/>
      <c r="AA64" s="6"/>
      <c r="AB64" s="6"/>
      <c r="AC64" s="6"/>
      <c r="AD64" s="6"/>
      <c r="AE64" s="6"/>
      <c r="AF64" s="6"/>
    </row>
    <row r="65" spans="1:32" s="45" customFormat="1" ht="15" customHeight="1" x14ac:dyDescent="0.2">
      <c r="A65" s="180">
        <v>63</v>
      </c>
      <c r="B65" s="251" t="s">
        <v>610</v>
      </c>
      <c r="C65" s="252" t="s">
        <v>610</v>
      </c>
      <c r="D65" s="253" t="s">
        <v>618</v>
      </c>
      <c r="E65" s="252" t="s">
        <v>29</v>
      </c>
      <c r="F65" s="254" t="s">
        <v>308</v>
      </c>
      <c r="G65" s="254" t="s">
        <v>113</v>
      </c>
      <c r="H65" s="254" t="s">
        <v>114</v>
      </c>
      <c r="I65" s="252" t="s">
        <v>33</v>
      </c>
      <c r="J65" s="255"/>
      <c r="K65" s="256">
        <v>0</v>
      </c>
      <c r="L65" s="254" t="s">
        <v>41</v>
      </c>
      <c r="M65" s="257">
        <v>13606</v>
      </c>
      <c r="N65" s="258" t="s">
        <v>42</v>
      </c>
      <c r="O65" s="205">
        <v>12533</v>
      </c>
      <c r="P65" s="205">
        <v>4469</v>
      </c>
      <c r="Q65" s="232">
        <v>0.92113773335293248</v>
      </c>
      <c r="R65" s="206"/>
      <c r="S65" s="237"/>
      <c r="T65" s="205">
        <v>1073</v>
      </c>
      <c r="U65" s="260">
        <v>7.8862266647067469E-2</v>
      </c>
      <c r="V65" s="205"/>
      <c r="W65" s="261"/>
      <c r="X65" s="262"/>
      <c r="Y65" s="263"/>
      <c r="Z65" s="263"/>
      <c r="AA65" s="263"/>
      <c r="AB65" s="263"/>
      <c r="AC65" s="263"/>
      <c r="AD65" s="263"/>
      <c r="AE65" s="263"/>
      <c r="AF65" s="263"/>
    </row>
    <row r="66" spans="1:32" s="45" customFormat="1" ht="15" customHeight="1" x14ac:dyDescent="0.2">
      <c r="A66" s="514">
        <v>64</v>
      </c>
      <c r="B66" s="177" t="s">
        <v>524</v>
      </c>
      <c r="C66" s="174" t="s">
        <v>554</v>
      </c>
      <c r="D66" s="174" t="s">
        <v>286</v>
      </c>
      <c r="E66" s="177" t="s">
        <v>29</v>
      </c>
      <c r="F66" s="177" t="s">
        <v>30</v>
      </c>
      <c r="G66" s="177"/>
      <c r="H66" s="317" t="s">
        <v>565</v>
      </c>
      <c r="I66" s="177" t="s">
        <v>557</v>
      </c>
      <c r="J66" s="218">
        <v>2.269675925925926E-2</v>
      </c>
      <c r="K66" s="423">
        <v>9</v>
      </c>
      <c r="L66" s="143" t="s">
        <v>41</v>
      </c>
      <c r="M66" s="199">
        <v>11908</v>
      </c>
      <c r="N66" s="174" t="s">
        <v>47</v>
      </c>
      <c r="O66" s="201">
        <v>0</v>
      </c>
      <c r="P66" s="318">
        <v>0</v>
      </c>
      <c r="Q66" s="241">
        <v>0</v>
      </c>
      <c r="R66" s="319">
        <v>0</v>
      </c>
      <c r="S66" s="248">
        <v>0</v>
      </c>
      <c r="T66" s="201">
        <v>11908</v>
      </c>
      <c r="U66" s="241">
        <v>1</v>
      </c>
      <c r="V66" s="210">
        <v>8162</v>
      </c>
      <c r="W66" s="183"/>
      <c r="X66" s="156"/>
      <c r="Y66" s="24"/>
      <c r="Z66" s="24"/>
      <c r="AA66" s="24"/>
      <c r="AB66" s="24"/>
      <c r="AC66" s="24"/>
      <c r="AD66" s="24"/>
      <c r="AE66" s="24"/>
      <c r="AF66" s="24"/>
    </row>
    <row r="67" spans="1:32" s="45" customFormat="1" ht="15" customHeight="1" x14ac:dyDescent="0.2">
      <c r="A67" s="180">
        <v>65</v>
      </c>
      <c r="B67" s="253" t="s">
        <v>610</v>
      </c>
      <c r="C67" s="253" t="s">
        <v>610</v>
      </c>
      <c r="D67" s="253" t="s">
        <v>630</v>
      </c>
      <c r="E67" s="328" t="s">
        <v>29</v>
      </c>
      <c r="F67" s="328" t="s">
        <v>512</v>
      </c>
      <c r="G67" s="328"/>
      <c r="H67" s="328" t="s">
        <v>197</v>
      </c>
      <c r="I67" s="328" t="s">
        <v>33</v>
      </c>
      <c r="J67" s="361">
        <v>2.3391203703703702E-2</v>
      </c>
      <c r="K67" s="426">
        <v>4</v>
      </c>
      <c r="L67" s="378" t="s">
        <v>41</v>
      </c>
      <c r="M67" s="382">
        <v>11188</v>
      </c>
      <c r="N67" s="253" t="s">
        <v>42</v>
      </c>
      <c r="O67" s="391">
        <v>10980</v>
      </c>
      <c r="P67" s="396">
        <v>6442</v>
      </c>
      <c r="Q67" s="403">
        <v>0.98140865212727924</v>
      </c>
      <c r="R67" s="206"/>
      <c r="S67" s="237"/>
      <c r="T67" s="396">
        <v>208</v>
      </c>
      <c r="U67" s="403">
        <v>1.8591347872720772E-2</v>
      </c>
      <c r="V67" s="416"/>
      <c r="W67" s="181"/>
      <c r="X67" s="154"/>
      <c r="Y67" s="6"/>
      <c r="Z67" s="6"/>
      <c r="AA67" s="6"/>
      <c r="AB67" s="6"/>
      <c r="AC67" s="6"/>
      <c r="AD67" s="6"/>
      <c r="AE67" s="6"/>
      <c r="AF67" s="6"/>
    </row>
    <row r="68" spans="1:32" s="45" customFormat="1" ht="15" customHeight="1" x14ac:dyDescent="0.2">
      <c r="A68" s="180">
        <v>66</v>
      </c>
      <c r="B68" s="174" t="s">
        <v>66</v>
      </c>
      <c r="C68" s="138" t="s">
        <v>67</v>
      </c>
      <c r="D68" s="138" t="s">
        <v>210</v>
      </c>
      <c r="E68" s="139" t="s">
        <v>29</v>
      </c>
      <c r="F68" s="139" t="s">
        <v>146</v>
      </c>
      <c r="G68" s="139"/>
      <c r="H68" s="139" t="s">
        <v>211</v>
      </c>
      <c r="I68" s="139" t="s">
        <v>33</v>
      </c>
      <c r="J68" s="216">
        <v>1.4236111111111111E-2</v>
      </c>
      <c r="K68" s="420">
        <v>2</v>
      </c>
      <c r="L68" s="143" t="s">
        <v>34</v>
      </c>
      <c r="M68" s="198">
        <v>10242</v>
      </c>
      <c r="N68" s="138" t="s">
        <v>544</v>
      </c>
      <c r="O68" s="206">
        <v>6242</v>
      </c>
      <c r="P68" s="207">
        <v>2002</v>
      </c>
      <c r="Q68" s="233">
        <v>0.60945127904706109</v>
      </c>
      <c r="R68" s="206">
        <v>0</v>
      </c>
      <c r="S68" s="279">
        <v>0</v>
      </c>
      <c r="T68" s="206">
        <v>4000</v>
      </c>
      <c r="U68" s="233">
        <v>0.39054872095293885</v>
      </c>
      <c r="V68" s="234">
        <v>2700</v>
      </c>
      <c r="W68" s="181"/>
      <c r="X68" s="154"/>
      <c r="Y68" s="6"/>
      <c r="Z68" s="6"/>
      <c r="AA68" s="6"/>
      <c r="AB68" s="6"/>
      <c r="AC68" s="6"/>
      <c r="AD68" s="6"/>
      <c r="AE68" s="6"/>
      <c r="AF68" s="6"/>
    </row>
    <row r="69" spans="1:32" s="45" customFormat="1" ht="15" customHeight="1" x14ac:dyDescent="0.2">
      <c r="A69" s="514">
        <v>67</v>
      </c>
      <c r="B69" s="251" t="s">
        <v>48</v>
      </c>
      <c r="C69" s="138" t="s">
        <v>133</v>
      </c>
      <c r="D69" s="138" t="s">
        <v>223</v>
      </c>
      <c r="E69" s="138" t="s">
        <v>29</v>
      </c>
      <c r="F69" s="139" t="s">
        <v>512</v>
      </c>
      <c r="G69" s="139"/>
      <c r="H69" s="139" t="s">
        <v>536</v>
      </c>
      <c r="I69" s="139" t="s">
        <v>33</v>
      </c>
      <c r="J69" s="214">
        <v>1.2222222222222223E-2</v>
      </c>
      <c r="K69" s="215">
        <v>5</v>
      </c>
      <c r="L69" s="143" t="s">
        <v>53</v>
      </c>
      <c r="M69" s="198">
        <v>10179</v>
      </c>
      <c r="N69" s="138" t="s">
        <v>87</v>
      </c>
      <c r="O69" s="198">
        <v>9079</v>
      </c>
      <c r="P69" s="206"/>
      <c r="Q69" s="233">
        <v>0.89193437469299541</v>
      </c>
      <c r="R69" s="206"/>
      <c r="S69" s="230">
        <v>0</v>
      </c>
      <c r="T69" s="208">
        <v>1100</v>
      </c>
      <c r="U69" s="233">
        <v>0.10806562530700461</v>
      </c>
      <c r="V69" s="208">
        <v>506</v>
      </c>
      <c r="W69" s="184"/>
      <c r="X69" s="156"/>
      <c r="Y69" s="24"/>
      <c r="Z69" s="24"/>
      <c r="AA69" s="24"/>
      <c r="AB69" s="24"/>
      <c r="AC69" s="24"/>
      <c r="AD69" s="24"/>
      <c r="AE69" s="24"/>
      <c r="AF69" s="24"/>
    </row>
    <row r="70" spans="1:32" s="45" customFormat="1" ht="15" customHeight="1" x14ac:dyDescent="0.2">
      <c r="A70" s="180">
        <v>68</v>
      </c>
      <c r="B70" s="138" t="s">
        <v>610</v>
      </c>
      <c r="C70" s="138" t="s">
        <v>610</v>
      </c>
      <c r="D70" s="138" t="s">
        <v>542</v>
      </c>
      <c r="E70" s="139" t="s">
        <v>29</v>
      </c>
      <c r="F70" s="139" t="s">
        <v>318</v>
      </c>
      <c r="G70" s="139" t="s">
        <v>394</v>
      </c>
      <c r="H70" s="139" t="s">
        <v>546</v>
      </c>
      <c r="I70" s="139" t="s">
        <v>33</v>
      </c>
      <c r="J70" s="216">
        <v>2.5821759259259256E-2</v>
      </c>
      <c r="K70" s="420">
        <v>4</v>
      </c>
      <c r="L70" s="143" t="s">
        <v>41</v>
      </c>
      <c r="M70" s="198">
        <v>10165</v>
      </c>
      <c r="N70" s="138" t="s">
        <v>42</v>
      </c>
      <c r="O70" s="206">
        <v>9758</v>
      </c>
      <c r="P70" s="207">
        <v>6364</v>
      </c>
      <c r="Q70" s="233">
        <v>0.95996064928676827</v>
      </c>
      <c r="R70" s="206"/>
      <c r="S70" s="230"/>
      <c r="T70" s="206">
        <v>407</v>
      </c>
      <c r="U70" s="233">
        <v>4.0039350713231676E-2</v>
      </c>
      <c r="V70" s="207"/>
      <c r="W70" s="181"/>
      <c r="X70" s="154"/>
      <c r="Y70" s="6"/>
      <c r="Z70" s="6"/>
      <c r="AA70" s="6"/>
      <c r="AB70" s="6"/>
      <c r="AC70" s="6"/>
      <c r="AD70" s="6"/>
      <c r="AE70" s="6"/>
      <c r="AF70" s="6"/>
    </row>
    <row r="71" spans="1:32" s="45" customFormat="1" ht="15" customHeight="1" x14ac:dyDescent="0.2">
      <c r="A71" s="180">
        <v>69</v>
      </c>
      <c r="B71" s="138" t="s">
        <v>48</v>
      </c>
      <c r="C71" s="138" t="s">
        <v>83</v>
      </c>
      <c r="D71" s="138" t="s">
        <v>205</v>
      </c>
      <c r="E71" s="139" t="s">
        <v>29</v>
      </c>
      <c r="F71" s="139" t="s">
        <v>206</v>
      </c>
      <c r="G71" s="139"/>
      <c r="H71" s="139" t="s">
        <v>314</v>
      </c>
      <c r="I71" s="139" t="s">
        <v>33</v>
      </c>
      <c r="J71" s="216">
        <v>0.12541666666666668</v>
      </c>
      <c r="K71" s="420">
        <v>9</v>
      </c>
      <c r="L71" s="143" t="s">
        <v>53</v>
      </c>
      <c r="M71" s="199">
        <v>9565</v>
      </c>
      <c r="N71" s="138" t="s">
        <v>87</v>
      </c>
      <c r="O71" s="206">
        <v>9565</v>
      </c>
      <c r="P71" s="206"/>
      <c r="Q71" s="233">
        <v>1</v>
      </c>
      <c r="R71" s="206"/>
      <c r="S71" s="230">
        <v>0</v>
      </c>
      <c r="T71" s="206">
        <v>0</v>
      </c>
      <c r="U71" s="233">
        <v>0</v>
      </c>
      <c r="V71" s="206">
        <v>0</v>
      </c>
      <c r="W71" s="184"/>
      <c r="X71" s="157"/>
      <c r="Y71" s="30"/>
      <c r="Z71" s="30"/>
      <c r="AA71" s="30"/>
      <c r="AB71" s="30"/>
      <c r="AC71" s="30"/>
      <c r="AD71" s="30"/>
      <c r="AE71" s="30"/>
      <c r="AF71" s="30"/>
    </row>
    <row r="72" spans="1:32" s="45" customFormat="1" ht="15" customHeight="1" x14ac:dyDescent="0.2">
      <c r="A72" s="514">
        <v>70</v>
      </c>
      <c r="B72" s="251" t="s">
        <v>610</v>
      </c>
      <c r="C72" s="138" t="s">
        <v>610</v>
      </c>
      <c r="D72" s="142" t="s">
        <v>622</v>
      </c>
      <c r="E72" s="142" t="s">
        <v>29</v>
      </c>
      <c r="F72" s="143" t="s">
        <v>64</v>
      </c>
      <c r="G72" s="143"/>
      <c r="H72" s="143" t="s">
        <v>623</v>
      </c>
      <c r="I72" s="142" t="s">
        <v>33</v>
      </c>
      <c r="J72" s="216">
        <v>1.9525462962962963E-2</v>
      </c>
      <c r="K72" s="217">
        <v>3</v>
      </c>
      <c r="L72" s="143" t="s">
        <v>41</v>
      </c>
      <c r="M72" s="199">
        <v>9409</v>
      </c>
      <c r="N72" s="138" t="s">
        <v>42</v>
      </c>
      <c r="O72" s="206">
        <v>9309</v>
      </c>
      <c r="P72" s="206">
        <v>6079</v>
      </c>
      <c r="Q72" s="233">
        <v>0.98937187798915927</v>
      </c>
      <c r="R72" s="206"/>
      <c r="S72" s="237"/>
      <c r="T72" s="201">
        <v>100</v>
      </c>
      <c r="U72" s="233">
        <v>1.0628122010840685E-2</v>
      </c>
      <c r="V72" s="206"/>
      <c r="W72" s="181"/>
      <c r="X72" s="154"/>
      <c r="Y72" s="6"/>
      <c r="Z72" s="6"/>
      <c r="AA72" s="6"/>
      <c r="AB72" s="6"/>
      <c r="AC72" s="6"/>
      <c r="AD72" s="6"/>
      <c r="AE72" s="6"/>
      <c r="AF72" s="6"/>
    </row>
    <row r="73" spans="1:32" s="45" customFormat="1" ht="15" customHeight="1" x14ac:dyDescent="0.2">
      <c r="A73" s="180">
        <v>71</v>
      </c>
      <c r="B73" s="251" t="s">
        <v>66</v>
      </c>
      <c r="C73" s="138" t="s">
        <v>214</v>
      </c>
      <c r="D73" s="174" t="s">
        <v>215</v>
      </c>
      <c r="E73" s="139" t="s">
        <v>29</v>
      </c>
      <c r="F73" s="177" t="s">
        <v>206</v>
      </c>
      <c r="G73" s="177"/>
      <c r="H73" s="194" t="s">
        <v>216</v>
      </c>
      <c r="I73" s="174" t="s">
        <v>33</v>
      </c>
      <c r="J73" s="218">
        <v>1.1458333333333333E-2</v>
      </c>
      <c r="K73" s="219">
        <v>75</v>
      </c>
      <c r="L73" s="378" t="s">
        <v>34</v>
      </c>
      <c r="M73" s="199">
        <v>9240</v>
      </c>
      <c r="N73" s="174" t="s">
        <v>544</v>
      </c>
      <c r="O73" s="201">
        <v>140</v>
      </c>
      <c r="P73" s="201">
        <v>1546</v>
      </c>
      <c r="Q73" s="233">
        <v>1.5151515151515152E-2</v>
      </c>
      <c r="R73" s="206">
        <v>0</v>
      </c>
      <c r="S73" s="237">
        <v>0</v>
      </c>
      <c r="T73" s="201">
        <v>9100</v>
      </c>
      <c r="U73" s="233">
        <v>0.98484848484848486</v>
      </c>
      <c r="V73" s="201">
        <v>3100</v>
      </c>
      <c r="W73" s="184"/>
      <c r="X73" s="156"/>
      <c r="Y73" s="24"/>
      <c r="Z73" s="24"/>
      <c r="AA73" s="24"/>
      <c r="AB73" s="24"/>
      <c r="AC73" s="24"/>
      <c r="AD73" s="24"/>
      <c r="AE73" s="24"/>
      <c r="AF73" s="24"/>
    </row>
    <row r="74" spans="1:32" s="45" customFormat="1" ht="15" customHeight="1" x14ac:dyDescent="0.2">
      <c r="A74" s="180">
        <v>72</v>
      </c>
      <c r="B74" s="516" t="s">
        <v>48</v>
      </c>
      <c r="C74" s="174" t="s">
        <v>48</v>
      </c>
      <c r="D74" s="174" t="s">
        <v>597</v>
      </c>
      <c r="E74" s="174" t="s">
        <v>29</v>
      </c>
      <c r="F74" s="177" t="s">
        <v>64</v>
      </c>
      <c r="G74" s="177"/>
      <c r="H74" s="174" t="s">
        <v>598</v>
      </c>
      <c r="I74" s="174" t="s">
        <v>33</v>
      </c>
      <c r="J74" s="174">
        <v>2.4375000000000001E-2</v>
      </c>
      <c r="K74" s="219">
        <v>4</v>
      </c>
      <c r="L74" s="174" t="s">
        <v>53</v>
      </c>
      <c r="M74" s="201">
        <v>9007</v>
      </c>
      <c r="N74" s="174" t="s">
        <v>87</v>
      </c>
      <c r="O74" s="201">
        <v>8225</v>
      </c>
      <c r="P74" s="219"/>
      <c r="Q74" s="235">
        <v>0.91317863883646055</v>
      </c>
      <c r="R74" s="492"/>
      <c r="S74" s="492">
        <v>0</v>
      </c>
      <c r="T74" s="201">
        <v>782</v>
      </c>
      <c r="U74" s="235">
        <v>8.6821361163539473E-2</v>
      </c>
      <c r="V74" s="493">
        <v>572</v>
      </c>
      <c r="W74" s="185"/>
      <c r="X74" s="2"/>
      <c r="Y74" s="3"/>
      <c r="Z74" s="3"/>
      <c r="AA74" s="3"/>
      <c r="AB74" s="3"/>
      <c r="AC74" s="3"/>
      <c r="AD74" s="3"/>
      <c r="AE74" s="3"/>
      <c r="AF74" s="3"/>
    </row>
    <row r="75" spans="1:32" s="45" customFormat="1" ht="15" customHeight="1" x14ac:dyDescent="0.2">
      <c r="A75" s="514">
        <v>73</v>
      </c>
      <c r="B75" s="138" t="s">
        <v>610</v>
      </c>
      <c r="C75" s="138" t="s">
        <v>610</v>
      </c>
      <c r="D75" s="138" t="s">
        <v>661</v>
      </c>
      <c r="E75" s="139" t="s">
        <v>29</v>
      </c>
      <c r="F75" s="139" t="s">
        <v>64</v>
      </c>
      <c r="G75" s="139" t="s">
        <v>85</v>
      </c>
      <c r="H75" s="139" t="s">
        <v>662</v>
      </c>
      <c r="I75" s="139" t="s">
        <v>33</v>
      </c>
      <c r="J75" s="214">
        <v>1.3344907407407408E-2</v>
      </c>
      <c r="K75" s="429">
        <v>1</v>
      </c>
      <c r="L75" s="143" t="s">
        <v>41</v>
      </c>
      <c r="M75" s="199">
        <v>8429</v>
      </c>
      <c r="N75" s="138" t="s">
        <v>42</v>
      </c>
      <c r="O75" s="198">
        <v>2012</v>
      </c>
      <c r="P75" s="206">
        <v>1497</v>
      </c>
      <c r="Q75" s="233">
        <v>0.23869972713251869</v>
      </c>
      <c r="R75" s="206"/>
      <c r="S75" s="230"/>
      <c r="T75" s="208">
        <v>6417</v>
      </c>
      <c r="U75" s="233">
        <v>0.76130027286748136</v>
      </c>
      <c r="V75" s="208"/>
      <c r="W75" s="185"/>
      <c r="X75" s="2"/>
      <c r="Y75" s="3"/>
      <c r="Z75" s="3"/>
      <c r="AA75" s="3"/>
      <c r="AB75" s="3"/>
      <c r="AC75" s="3"/>
      <c r="AD75" s="3"/>
      <c r="AE75" s="3"/>
      <c r="AF75" s="3"/>
    </row>
    <row r="76" spans="1:32" s="45" customFormat="1" ht="15" customHeight="1" x14ac:dyDescent="0.2">
      <c r="A76" s="180">
        <v>74</v>
      </c>
      <c r="B76" s="138" t="s">
        <v>48</v>
      </c>
      <c r="C76" s="138" t="s">
        <v>48</v>
      </c>
      <c r="D76" s="138" t="s">
        <v>595</v>
      </c>
      <c r="E76" s="139" t="s">
        <v>29</v>
      </c>
      <c r="F76" s="139" t="s">
        <v>127</v>
      </c>
      <c r="G76" s="139"/>
      <c r="H76" s="139" t="s">
        <v>596</v>
      </c>
      <c r="I76" s="139" t="s">
        <v>33</v>
      </c>
      <c r="J76" s="216">
        <v>2.8356481481481483E-2</v>
      </c>
      <c r="K76" s="217">
        <v>6</v>
      </c>
      <c r="L76" s="143" t="s">
        <v>53</v>
      </c>
      <c r="M76" s="198">
        <v>7592</v>
      </c>
      <c r="N76" s="138" t="s">
        <v>87</v>
      </c>
      <c r="O76" s="206">
        <v>7285</v>
      </c>
      <c r="P76" s="206"/>
      <c r="Q76" s="233">
        <v>0.95956269757639623</v>
      </c>
      <c r="R76" s="206"/>
      <c r="S76" s="230">
        <v>0</v>
      </c>
      <c r="T76" s="206">
        <v>307</v>
      </c>
      <c r="U76" s="233">
        <v>4.0437302423603792E-2</v>
      </c>
      <c r="V76" s="206">
        <v>153</v>
      </c>
      <c r="W76" s="181"/>
      <c r="X76" s="154"/>
      <c r="Y76" s="6"/>
      <c r="Z76" s="6"/>
      <c r="AA76" s="6"/>
      <c r="AB76" s="6"/>
      <c r="AC76" s="6"/>
      <c r="AD76" s="6"/>
      <c r="AE76" s="6"/>
      <c r="AF76" s="6"/>
    </row>
    <row r="77" spans="1:32" s="45" customFormat="1" ht="15" customHeight="1" x14ac:dyDescent="0.2">
      <c r="A77" s="180">
        <v>75</v>
      </c>
      <c r="B77" s="253" t="s">
        <v>48</v>
      </c>
      <c r="C77" s="253" t="s">
        <v>133</v>
      </c>
      <c r="D77" s="253" t="s">
        <v>217</v>
      </c>
      <c r="E77" s="328" t="s">
        <v>29</v>
      </c>
      <c r="F77" s="328" t="s">
        <v>308</v>
      </c>
      <c r="G77" s="328" t="s">
        <v>105</v>
      </c>
      <c r="H77" s="253" t="s">
        <v>218</v>
      </c>
      <c r="I77" s="328" t="s">
        <v>33</v>
      </c>
      <c r="J77" s="361">
        <v>1.369212962962963E-2</v>
      </c>
      <c r="K77" s="426">
        <v>5</v>
      </c>
      <c r="L77" s="378" t="s">
        <v>53</v>
      </c>
      <c r="M77" s="382">
        <v>7531</v>
      </c>
      <c r="N77" s="253" t="s">
        <v>87</v>
      </c>
      <c r="O77" s="391">
        <v>7181</v>
      </c>
      <c r="P77" s="396"/>
      <c r="Q77" s="403">
        <v>0.95352542822998276</v>
      </c>
      <c r="R77" s="407"/>
      <c r="S77" s="411">
        <v>0</v>
      </c>
      <c r="T77" s="396">
        <v>350</v>
      </c>
      <c r="U77" s="403">
        <v>4.6474571770017264E-2</v>
      </c>
      <c r="V77" s="416">
        <v>226</v>
      </c>
      <c r="W77" s="181"/>
      <c r="X77" s="154"/>
      <c r="Y77" s="6"/>
      <c r="Z77" s="6"/>
      <c r="AA77" s="6"/>
      <c r="AB77" s="6"/>
      <c r="AC77" s="6"/>
      <c r="AD77" s="6"/>
      <c r="AE77" s="6"/>
      <c r="AF77" s="6"/>
    </row>
    <row r="78" spans="1:32" s="45" customFormat="1" ht="15" customHeight="1" x14ac:dyDescent="0.2">
      <c r="A78" s="514">
        <v>76</v>
      </c>
      <c r="B78" s="251" t="s">
        <v>48</v>
      </c>
      <c r="C78" s="266" t="s">
        <v>49</v>
      </c>
      <c r="D78" s="253" t="s">
        <v>174</v>
      </c>
      <c r="E78" s="252" t="s">
        <v>29</v>
      </c>
      <c r="F78" s="254" t="s">
        <v>309</v>
      </c>
      <c r="G78" s="254" t="s">
        <v>176</v>
      </c>
      <c r="H78" s="254" t="s">
        <v>177</v>
      </c>
      <c r="I78" s="252" t="s">
        <v>33</v>
      </c>
      <c r="J78" s="255">
        <v>3.1539351851851853E-2</v>
      </c>
      <c r="K78" s="425">
        <v>2</v>
      </c>
      <c r="L78" s="254" t="s">
        <v>53</v>
      </c>
      <c r="M78" s="257">
        <v>6494</v>
      </c>
      <c r="N78" s="258" t="s">
        <v>87</v>
      </c>
      <c r="O78" s="205">
        <v>3564</v>
      </c>
      <c r="P78" s="205"/>
      <c r="Q78" s="232">
        <v>0.54881429011395133</v>
      </c>
      <c r="R78" s="205"/>
      <c r="S78" s="259">
        <v>0</v>
      </c>
      <c r="T78" s="205">
        <v>2930</v>
      </c>
      <c r="U78" s="260">
        <v>0.45118570988604867</v>
      </c>
      <c r="V78" s="205">
        <v>1851</v>
      </c>
      <c r="W78" s="261"/>
      <c r="X78" s="262"/>
      <c r="Y78" s="263"/>
      <c r="Z78" s="263"/>
      <c r="AA78" s="263"/>
      <c r="AB78" s="263"/>
      <c r="AC78" s="263"/>
      <c r="AD78" s="263"/>
      <c r="AE78" s="263"/>
      <c r="AF78" s="263"/>
    </row>
    <row r="79" spans="1:32" s="45" customFormat="1" ht="15" customHeight="1" x14ac:dyDescent="0.2">
      <c r="A79" s="180">
        <v>77</v>
      </c>
      <c r="B79" s="170" t="s">
        <v>610</v>
      </c>
      <c r="C79" s="171" t="s">
        <v>610</v>
      </c>
      <c r="D79" s="142" t="s">
        <v>632</v>
      </c>
      <c r="E79" s="142" t="s">
        <v>29</v>
      </c>
      <c r="F79" s="143" t="s">
        <v>633</v>
      </c>
      <c r="G79" s="143" t="s">
        <v>634</v>
      </c>
      <c r="H79" s="143" t="s">
        <v>635</v>
      </c>
      <c r="I79" s="142" t="s">
        <v>33</v>
      </c>
      <c r="J79" s="216">
        <v>3.2673611111111105E-2</v>
      </c>
      <c r="K79" s="420">
        <v>2</v>
      </c>
      <c r="L79" s="143" t="s">
        <v>41</v>
      </c>
      <c r="M79" s="199">
        <v>6475</v>
      </c>
      <c r="N79" s="138" t="s">
        <v>42</v>
      </c>
      <c r="O79" s="206">
        <v>2818</v>
      </c>
      <c r="P79" s="206">
        <v>2009</v>
      </c>
      <c r="Q79" s="233">
        <v>0.43521235521235524</v>
      </c>
      <c r="R79" s="206"/>
      <c r="S79" s="237"/>
      <c r="T79" s="206">
        <v>3657</v>
      </c>
      <c r="U79" s="238">
        <v>0.56478764478764476</v>
      </c>
      <c r="V79" s="206"/>
      <c r="W79" s="181"/>
      <c r="X79" s="154"/>
      <c r="Y79" s="6"/>
      <c r="Z79" s="6"/>
      <c r="AA79" s="6"/>
      <c r="AB79" s="6"/>
      <c r="AC79" s="6"/>
      <c r="AD79" s="6"/>
      <c r="AE79" s="6"/>
      <c r="AF79" s="6"/>
    </row>
    <row r="80" spans="1:32" s="45" customFormat="1" ht="15" customHeight="1" x14ac:dyDescent="0.2">
      <c r="A80" s="180">
        <v>78</v>
      </c>
      <c r="B80" s="251" t="s">
        <v>48</v>
      </c>
      <c r="C80" s="138" t="s">
        <v>48</v>
      </c>
      <c r="D80" s="138" t="s">
        <v>599</v>
      </c>
      <c r="E80" s="139" t="s">
        <v>29</v>
      </c>
      <c r="F80" s="139" t="s">
        <v>64</v>
      </c>
      <c r="G80" s="139"/>
      <c r="H80" s="139" t="s">
        <v>598</v>
      </c>
      <c r="I80" s="139" t="s">
        <v>33</v>
      </c>
      <c r="J80" s="216">
        <v>1.3946759259259259E-2</v>
      </c>
      <c r="K80" s="217">
        <v>2</v>
      </c>
      <c r="L80" s="143" t="s">
        <v>53</v>
      </c>
      <c r="M80" s="198">
        <v>6203</v>
      </c>
      <c r="N80" s="138" t="s">
        <v>87</v>
      </c>
      <c r="O80" s="206">
        <v>5342</v>
      </c>
      <c r="P80" s="207"/>
      <c r="Q80" s="233">
        <v>0.86119619538932779</v>
      </c>
      <c r="R80" s="206"/>
      <c r="S80" s="279">
        <v>0</v>
      </c>
      <c r="T80" s="206">
        <v>861</v>
      </c>
      <c r="U80" s="233">
        <v>0.13880380461067227</v>
      </c>
      <c r="V80" s="234">
        <v>447</v>
      </c>
      <c r="W80" s="181"/>
      <c r="X80" s="154"/>
      <c r="Y80" s="6"/>
      <c r="Z80" s="6"/>
      <c r="AA80" s="6"/>
      <c r="AB80" s="6"/>
      <c r="AC80" s="6"/>
      <c r="AD80" s="6"/>
      <c r="AE80" s="6"/>
      <c r="AF80" s="6"/>
    </row>
    <row r="81" spans="1:32" s="45" customFormat="1" ht="15" customHeight="1" x14ac:dyDescent="0.2">
      <c r="A81" s="514">
        <v>79</v>
      </c>
      <c r="B81" s="251" t="s">
        <v>610</v>
      </c>
      <c r="C81" s="138" t="s">
        <v>610</v>
      </c>
      <c r="D81" s="138" t="s">
        <v>637</v>
      </c>
      <c r="E81" s="139" t="s">
        <v>29</v>
      </c>
      <c r="F81" s="139" t="s">
        <v>308</v>
      </c>
      <c r="G81" s="139" t="s">
        <v>105</v>
      </c>
      <c r="H81" s="139" t="s">
        <v>202</v>
      </c>
      <c r="I81" s="139" t="s">
        <v>33</v>
      </c>
      <c r="J81" s="216">
        <v>3.30787037037037E-2</v>
      </c>
      <c r="K81" s="217">
        <v>2</v>
      </c>
      <c r="L81" s="143" t="s">
        <v>41</v>
      </c>
      <c r="M81" s="199">
        <v>6127</v>
      </c>
      <c r="N81" s="138" t="s">
        <v>42</v>
      </c>
      <c r="O81" s="206">
        <v>5980</v>
      </c>
      <c r="P81" s="206">
        <v>4460</v>
      </c>
      <c r="Q81" s="233">
        <v>0.97600783417659542</v>
      </c>
      <c r="R81" s="206"/>
      <c r="S81" s="279"/>
      <c r="T81" s="206">
        <v>147</v>
      </c>
      <c r="U81" s="233">
        <v>2.3992165823404604E-2</v>
      </c>
      <c r="V81" s="206"/>
      <c r="W81" s="181"/>
      <c r="X81" s="154"/>
      <c r="Y81" s="6"/>
      <c r="Z81" s="6"/>
      <c r="AA81" s="6"/>
      <c r="AB81" s="6"/>
      <c r="AC81" s="6"/>
      <c r="AD81" s="6"/>
      <c r="AE81" s="6"/>
      <c r="AF81" s="6"/>
    </row>
    <row r="82" spans="1:32" s="45" customFormat="1" ht="15" customHeight="1" x14ac:dyDescent="0.2">
      <c r="A82" s="180">
        <v>80</v>
      </c>
      <c r="B82" s="174" t="s">
        <v>610</v>
      </c>
      <c r="C82" s="174" t="s">
        <v>610</v>
      </c>
      <c r="D82" s="138" t="s">
        <v>636</v>
      </c>
      <c r="E82" s="174" t="s">
        <v>29</v>
      </c>
      <c r="F82" s="139" t="s">
        <v>308</v>
      </c>
      <c r="G82" s="139" t="s">
        <v>105</v>
      </c>
      <c r="H82" s="139" t="s">
        <v>213</v>
      </c>
      <c r="I82" s="139" t="s">
        <v>33</v>
      </c>
      <c r="J82" s="216">
        <v>2.210648148148148E-2</v>
      </c>
      <c r="K82" s="420">
        <v>1</v>
      </c>
      <c r="L82" s="143" t="s">
        <v>41</v>
      </c>
      <c r="M82" s="198">
        <v>5612</v>
      </c>
      <c r="N82" s="138" t="s">
        <v>42</v>
      </c>
      <c r="O82" s="206">
        <v>5439</v>
      </c>
      <c r="P82" s="207">
        <v>3259</v>
      </c>
      <c r="Q82" s="233">
        <v>0.96917320028510334</v>
      </c>
      <c r="R82" s="206"/>
      <c r="S82" s="237"/>
      <c r="T82" s="206">
        <v>173</v>
      </c>
      <c r="U82" s="233">
        <v>3.0826799714896651E-2</v>
      </c>
      <c r="V82" s="234"/>
      <c r="W82" s="181"/>
      <c r="X82" s="154"/>
      <c r="Y82" s="6"/>
      <c r="Z82" s="6"/>
      <c r="AA82" s="6"/>
      <c r="AB82" s="6"/>
      <c r="AC82" s="6"/>
      <c r="AD82" s="6"/>
      <c r="AE82" s="6"/>
      <c r="AF82" s="6"/>
    </row>
    <row r="83" spans="1:32" s="45" customFormat="1" ht="15" customHeight="1" x14ac:dyDescent="0.2">
      <c r="A83" s="180">
        <v>81</v>
      </c>
      <c r="B83" s="138" t="s">
        <v>610</v>
      </c>
      <c r="C83" s="138" t="s">
        <v>610</v>
      </c>
      <c r="D83" s="138" t="s">
        <v>621</v>
      </c>
      <c r="E83" s="139" t="s">
        <v>29</v>
      </c>
      <c r="F83" s="328" t="s">
        <v>146</v>
      </c>
      <c r="G83" s="139" t="s">
        <v>167</v>
      </c>
      <c r="H83" s="139" t="s">
        <v>168</v>
      </c>
      <c r="I83" s="139" t="s">
        <v>33</v>
      </c>
      <c r="J83" s="216"/>
      <c r="K83" s="217">
        <v>0</v>
      </c>
      <c r="L83" s="143" t="s">
        <v>41</v>
      </c>
      <c r="M83" s="198">
        <v>4611</v>
      </c>
      <c r="N83" s="138" t="s">
        <v>42</v>
      </c>
      <c r="O83" s="206">
        <v>4022</v>
      </c>
      <c r="P83" s="207">
        <v>1961</v>
      </c>
      <c r="Q83" s="233">
        <v>0.87226198221643891</v>
      </c>
      <c r="R83" s="198"/>
      <c r="S83" s="230"/>
      <c r="T83" s="206">
        <v>589</v>
      </c>
      <c r="U83" s="233">
        <v>0.12773801778356106</v>
      </c>
      <c r="V83" s="207"/>
      <c r="W83" s="181"/>
      <c r="X83" s="154"/>
      <c r="Y83" s="6"/>
      <c r="Z83" s="6"/>
      <c r="AA83" s="6"/>
      <c r="AB83" s="6"/>
      <c r="AC83" s="6"/>
      <c r="AD83" s="6"/>
      <c r="AE83" s="6"/>
      <c r="AF83" s="6"/>
    </row>
    <row r="84" spans="1:32" s="45" customFormat="1" ht="15" customHeight="1" x14ac:dyDescent="0.2">
      <c r="A84" s="514">
        <v>82</v>
      </c>
      <c r="B84" s="174" t="s">
        <v>610</v>
      </c>
      <c r="C84" s="174" t="s">
        <v>610</v>
      </c>
      <c r="D84" s="138" t="s">
        <v>663</v>
      </c>
      <c r="E84" s="174" t="s">
        <v>29</v>
      </c>
      <c r="F84" s="139" t="s">
        <v>110</v>
      </c>
      <c r="G84" s="139" t="s">
        <v>373</v>
      </c>
      <c r="H84" s="139" t="s">
        <v>664</v>
      </c>
      <c r="I84" s="139" t="s">
        <v>33</v>
      </c>
      <c r="J84" s="216">
        <v>4.2905092592592592E-2</v>
      </c>
      <c r="K84" s="420">
        <v>2</v>
      </c>
      <c r="L84" s="143" t="s">
        <v>41</v>
      </c>
      <c r="M84" s="198">
        <v>4417</v>
      </c>
      <c r="N84" s="138" t="s">
        <v>42</v>
      </c>
      <c r="O84" s="206">
        <v>3135</v>
      </c>
      <c r="P84" s="207">
        <v>2093</v>
      </c>
      <c r="Q84" s="233">
        <v>0.70975775413176367</v>
      </c>
      <c r="R84" s="206"/>
      <c r="S84" s="279"/>
      <c r="T84" s="206">
        <v>1282</v>
      </c>
      <c r="U84" s="233">
        <v>0.29024224586823638</v>
      </c>
      <c r="V84" s="207"/>
      <c r="W84" s="181"/>
      <c r="X84" s="154"/>
      <c r="Y84" s="6"/>
      <c r="Z84" s="6"/>
      <c r="AA84" s="6"/>
      <c r="AB84" s="6"/>
      <c r="AC84" s="6"/>
      <c r="AD84" s="6"/>
      <c r="AE84" s="6"/>
      <c r="AF84" s="6"/>
    </row>
    <row r="85" spans="1:32" s="45" customFormat="1" ht="15" customHeight="1" x14ac:dyDescent="0.2">
      <c r="A85" s="180">
        <v>83</v>
      </c>
      <c r="B85" s="251" t="s">
        <v>610</v>
      </c>
      <c r="C85" s="252" t="s">
        <v>610</v>
      </c>
      <c r="D85" s="253" t="s">
        <v>157</v>
      </c>
      <c r="E85" s="252" t="s">
        <v>29</v>
      </c>
      <c r="F85" s="254" t="s">
        <v>318</v>
      </c>
      <c r="G85" s="254" t="s">
        <v>158</v>
      </c>
      <c r="H85" s="254" t="s">
        <v>159</v>
      </c>
      <c r="I85" s="252" t="s">
        <v>33</v>
      </c>
      <c r="J85" s="255"/>
      <c r="K85" s="256">
        <v>0</v>
      </c>
      <c r="L85" s="254" t="s">
        <v>41</v>
      </c>
      <c r="M85" s="257">
        <v>4080</v>
      </c>
      <c r="N85" s="258" t="s">
        <v>42</v>
      </c>
      <c r="O85" s="205">
        <v>3818</v>
      </c>
      <c r="P85" s="205">
        <v>1567</v>
      </c>
      <c r="Q85" s="232">
        <v>0.9357843137254902</v>
      </c>
      <c r="R85" s="206"/>
      <c r="S85" s="237"/>
      <c r="T85" s="205">
        <v>262</v>
      </c>
      <c r="U85" s="260">
        <v>6.4215686274509798E-2</v>
      </c>
      <c r="V85" s="205"/>
      <c r="W85" s="261"/>
      <c r="X85" s="262"/>
      <c r="Y85" s="263"/>
      <c r="Z85" s="263"/>
      <c r="AA85" s="263"/>
      <c r="AB85" s="263"/>
      <c r="AC85" s="263"/>
      <c r="AD85" s="263"/>
      <c r="AE85" s="263"/>
      <c r="AF85" s="263"/>
    </row>
    <row r="86" spans="1:32" s="45" customFormat="1" ht="15" customHeight="1" x14ac:dyDescent="0.2">
      <c r="A86" s="180">
        <v>84</v>
      </c>
      <c r="B86" s="251" t="s">
        <v>66</v>
      </c>
      <c r="C86" s="138" t="s">
        <v>67</v>
      </c>
      <c r="D86" s="172" t="s">
        <v>208</v>
      </c>
      <c r="E86" s="142" t="s">
        <v>29</v>
      </c>
      <c r="F86" s="143" t="s">
        <v>64</v>
      </c>
      <c r="G86" s="143" t="s">
        <v>85</v>
      </c>
      <c r="H86" s="143" t="s">
        <v>209</v>
      </c>
      <c r="I86" s="143" t="s">
        <v>33</v>
      </c>
      <c r="J86" s="216">
        <v>3.0219907407407407E-2</v>
      </c>
      <c r="K86" s="217">
        <v>1</v>
      </c>
      <c r="L86" s="143" t="s">
        <v>34</v>
      </c>
      <c r="M86" s="199">
        <v>3773</v>
      </c>
      <c r="N86" s="138" t="s">
        <v>544</v>
      </c>
      <c r="O86" s="206">
        <v>3678</v>
      </c>
      <c r="P86" s="206">
        <v>2997</v>
      </c>
      <c r="Q86" s="233">
        <v>0.97482109727007682</v>
      </c>
      <c r="R86" s="206">
        <v>0</v>
      </c>
      <c r="S86" s="237">
        <v>0</v>
      </c>
      <c r="T86" s="206">
        <v>95</v>
      </c>
      <c r="U86" s="513">
        <v>2.5178902729923139E-2</v>
      </c>
      <c r="V86" s="206">
        <v>66</v>
      </c>
      <c r="W86" s="181"/>
      <c r="X86" s="154"/>
      <c r="Y86" s="6"/>
      <c r="Z86" s="6"/>
      <c r="AA86" s="6"/>
      <c r="AB86" s="6"/>
      <c r="AC86" s="6"/>
      <c r="AD86" s="6"/>
      <c r="AE86" s="6"/>
      <c r="AF86" s="6"/>
    </row>
    <row r="87" spans="1:32" s="45" customFormat="1" ht="15" customHeight="1" x14ac:dyDescent="0.2">
      <c r="A87" s="514">
        <v>85</v>
      </c>
      <c r="B87" s="177" t="s">
        <v>610</v>
      </c>
      <c r="C87" s="174" t="s">
        <v>610</v>
      </c>
      <c r="D87" s="174" t="s">
        <v>624</v>
      </c>
      <c r="E87" s="174" t="s">
        <v>29</v>
      </c>
      <c r="F87" s="177" t="s">
        <v>85</v>
      </c>
      <c r="G87" s="177"/>
      <c r="H87" s="189" t="s">
        <v>604</v>
      </c>
      <c r="I87" s="177" t="s">
        <v>33</v>
      </c>
      <c r="J87" s="218"/>
      <c r="K87" s="423">
        <v>0</v>
      </c>
      <c r="L87" s="143" t="s">
        <v>41</v>
      </c>
      <c r="M87" s="199">
        <v>3754</v>
      </c>
      <c r="N87" s="174" t="s">
        <v>42</v>
      </c>
      <c r="O87" s="201">
        <v>1103</v>
      </c>
      <c r="P87" s="201">
        <v>674</v>
      </c>
      <c r="Q87" s="233">
        <v>0.29381992541289292</v>
      </c>
      <c r="R87" s="206"/>
      <c r="S87" s="279"/>
      <c r="T87" s="201">
        <v>2651</v>
      </c>
      <c r="U87" s="233">
        <v>0.70618007458710708</v>
      </c>
      <c r="V87" s="201"/>
      <c r="W87" s="184"/>
      <c r="X87" s="156"/>
      <c r="Y87" s="24"/>
      <c r="Z87" s="24"/>
      <c r="AA87" s="24"/>
      <c r="AB87" s="24"/>
      <c r="AC87" s="24"/>
      <c r="AD87" s="24"/>
      <c r="AE87" s="24"/>
      <c r="AF87" s="24"/>
    </row>
    <row r="88" spans="1:32" s="45" customFormat="1" ht="15" customHeight="1" x14ac:dyDescent="0.2">
      <c r="A88" s="180">
        <v>86</v>
      </c>
      <c r="B88" s="251" t="s">
        <v>48</v>
      </c>
      <c r="C88" s="138" t="s">
        <v>48</v>
      </c>
      <c r="D88" s="172" t="s">
        <v>654</v>
      </c>
      <c r="E88" s="172" t="s">
        <v>29</v>
      </c>
      <c r="F88" s="173" t="s">
        <v>146</v>
      </c>
      <c r="G88" s="173"/>
      <c r="H88" s="173" t="s">
        <v>655</v>
      </c>
      <c r="I88" s="172" t="s">
        <v>33</v>
      </c>
      <c r="J88" s="222">
        <v>2.3738425925925927E-2</v>
      </c>
      <c r="K88" s="221">
        <v>5</v>
      </c>
      <c r="L88" s="173" t="s">
        <v>53</v>
      </c>
      <c r="M88" s="200">
        <v>3551</v>
      </c>
      <c r="N88" s="172" t="s">
        <v>87</v>
      </c>
      <c r="O88" s="209">
        <v>712</v>
      </c>
      <c r="P88" s="209"/>
      <c r="Q88" s="233">
        <v>0.20050689946493946</v>
      </c>
      <c r="R88" s="206"/>
      <c r="S88" s="279">
        <v>0</v>
      </c>
      <c r="T88" s="201">
        <v>2839</v>
      </c>
      <c r="U88" s="233">
        <v>0.79949310053506051</v>
      </c>
      <c r="V88" s="209">
        <v>1352</v>
      </c>
      <c r="W88" s="181"/>
      <c r="X88" s="154"/>
      <c r="Y88" s="6"/>
      <c r="Z88" s="6"/>
      <c r="AA88" s="6"/>
      <c r="AB88" s="6"/>
      <c r="AC88" s="6"/>
      <c r="AD88" s="6"/>
      <c r="AE88" s="6"/>
      <c r="AF88" s="6"/>
    </row>
    <row r="89" spans="1:32" s="45" customFormat="1" ht="15" customHeight="1" x14ac:dyDescent="0.2">
      <c r="A89" s="180">
        <v>87</v>
      </c>
      <c r="B89" s="253" t="s">
        <v>610</v>
      </c>
      <c r="C89" s="253" t="s">
        <v>610</v>
      </c>
      <c r="D89" s="253" t="s">
        <v>638</v>
      </c>
      <c r="E89" s="328" t="s">
        <v>29</v>
      </c>
      <c r="F89" s="328" t="s">
        <v>140</v>
      </c>
      <c r="G89" s="328" t="s">
        <v>226</v>
      </c>
      <c r="H89" s="328" t="s">
        <v>227</v>
      </c>
      <c r="I89" s="328" t="s">
        <v>33</v>
      </c>
      <c r="J89" s="361">
        <v>2.2581018518518518E-2</v>
      </c>
      <c r="K89" s="426">
        <v>1</v>
      </c>
      <c r="L89" s="378" t="s">
        <v>41</v>
      </c>
      <c r="M89" s="382">
        <v>3514</v>
      </c>
      <c r="N89" s="253" t="s">
        <v>42</v>
      </c>
      <c r="O89" s="391">
        <v>3384</v>
      </c>
      <c r="P89" s="396">
        <v>2379</v>
      </c>
      <c r="Q89" s="403">
        <v>0.96300512236767222</v>
      </c>
      <c r="R89" s="407"/>
      <c r="S89" s="411"/>
      <c r="T89" s="396">
        <v>130</v>
      </c>
      <c r="U89" s="403">
        <v>3.6994877632327831E-2</v>
      </c>
      <c r="V89" s="416"/>
      <c r="W89" s="181"/>
      <c r="X89" s="154"/>
      <c r="Y89" s="6"/>
      <c r="Z89" s="6"/>
      <c r="AA89" s="6"/>
      <c r="AB89" s="6"/>
      <c r="AC89" s="6"/>
      <c r="AD89" s="6"/>
      <c r="AE89" s="6"/>
      <c r="AF89" s="6"/>
    </row>
    <row r="90" spans="1:32" s="45" customFormat="1" ht="15" customHeight="1" x14ac:dyDescent="0.2">
      <c r="A90" s="514">
        <v>88</v>
      </c>
      <c r="B90" s="281" t="s">
        <v>66</v>
      </c>
      <c r="C90" s="171" t="s">
        <v>214</v>
      </c>
      <c r="D90" s="175" t="s">
        <v>246</v>
      </c>
      <c r="E90" s="142" t="s">
        <v>29</v>
      </c>
      <c r="F90" s="143" t="s">
        <v>30</v>
      </c>
      <c r="G90" s="143"/>
      <c r="H90" s="143" t="s">
        <v>247</v>
      </c>
      <c r="I90" s="142" t="s">
        <v>33</v>
      </c>
      <c r="J90" s="216">
        <v>6.6435185185185182E-3</v>
      </c>
      <c r="K90" s="420">
        <v>23</v>
      </c>
      <c r="L90" s="143" t="s">
        <v>34</v>
      </c>
      <c r="M90" s="198">
        <v>3502</v>
      </c>
      <c r="N90" s="138" t="s">
        <v>544</v>
      </c>
      <c r="O90" s="206">
        <v>2002</v>
      </c>
      <c r="P90" s="206">
        <v>3287</v>
      </c>
      <c r="Q90" s="233">
        <v>0.57167332952598515</v>
      </c>
      <c r="R90" s="206">
        <v>0</v>
      </c>
      <c r="S90" s="279">
        <v>0</v>
      </c>
      <c r="T90" s="201">
        <v>1500</v>
      </c>
      <c r="U90" s="233">
        <v>0.42832667047401485</v>
      </c>
      <c r="V90" s="206">
        <v>1000</v>
      </c>
      <c r="W90" s="181"/>
      <c r="X90" s="154"/>
      <c r="Y90" s="6"/>
      <c r="Z90" s="6"/>
      <c r="AA90" s="6"/>
      <c r="AB90" s="6"/>
      <c r="AC90" s="6"/>
      <c r="AD90" s="6"/>
      <c r="AE90" s="6"/>
      <c r="AF90" s="6"/>
    </row>
    <row r="91" spans="1:32" s="45" customFormat="1" ht="15" customHeight="1" x14ac:dyDescent="0.2">
      <c r="A91" s="180">
        <v>89</v>
      </c>
      <c r="B91" s="253" t="s">
        <v>48</v>
      </c>
      <c r="C91" s="253" t="s">
        <v>49</v>
      </c>
      <c r="D91" s="253" t="s">
        <v>232</v>
      </c>
      <c r="E91" s="328" t="s">
        <v>29</v>
      </c>
      <c r="F91" s="328" t="s">
        <v>30</v>
      </c>
      <c r="G91" s="328" t="s">
        <v>119</v>
      </c>
      <c r="H91" s="328" t="s">
        <v>233</v>
      </c>
      <c r="I91" s="328" t="s">
        <v>33</v>
      </c>
      <c r="J91" s="361">
        <v>9.2013888888888892E-3</v>
      </c>
      <c r="K91" s="426">
        <v>3</v>
      </c>
      <c r="L91" s="378" t="s">
        <v>53</v>
      </c>
      <c r="M91" s="382">
        <v>2658</v>
      </c>
      <c r="N91" s="253" t="s">
        <v>87</v>
      </c>
      <c r="O91" s="391">
        <v>1841</v>
      </c>
      <c r="P91" s="396"/>
      <c r="Q91" s="403">
        <v>0.69262603461249062</v>
      </c>
      <c r="R91" s="407"/>
      <c r="S91" s="411">
        <v>0</v>
      </c>
      <c r="T91" s="396">
        <v>817</v>
      </c>
      <c r="U91" s="403">
        <v>0.30737396538750938</v>
      </c>
      <c r="V91" s="416">
        <v>625</v>
      </c>
      <c r="W91" s="184"/>
      <c r="X91" s="156"/>
      <c r="Y91" s="24"/>
      <c r="Z91" s="24"/>
      <c r="AA91" s="24"/>
      <c r="AB91" s="24"/>
      <c r="AC91" s="24"/>
      <c r="AD91" s="24"/>
      <c r="AE91" s="24"/>
      <c r="AF91" s="24"/>
    </row>
    <row r="92" spans="1:32" s="45" customFormat="1" ht="15" customHeight="1" x14ac:dyDescent="0.2">
      <c r="A92" s="180">
        <v>90</v>
      </c>
      <c r="B92" s="138" t="s">
        <v>48</v>
      </c>
      <c r="C92" s="138" t="s">
        <v>49</v>
      </c>
      <c r="D92" s="138" t="s">
        <v>160</v>
      </c>
      <c r="E92" s="139" t="s">
        <v>29</v>
      </c>
      <c r="F92" s="139" t="s">
        <v>64</v>
      </c>
      <c r="G92" s="139" t="s">
        <v>161</v>
      </c>
      <c r="H92" s="139" t="s">
        <v>162</v>
      </c>
      <c r="I92" s="139" t="s">
        <v>33</v>
      </c>
      <c r="J92" s="216">
        <v>0</v>
      </c>
      <c r="K92" s="217">
        <v>0</v>
      </c>
      <c r="L92" s="143" t="s">
        <v>163</v>
      </c>
      <c r="M92" s="198">
        <v>2264</v>
      </c>
      <c r="N92" s="138" t="s">
        <v>87</v>
      </c>
      <c r="O92" s="206">
        <v>2264</v>
      </c>
      <c r="P92" s="206"/>
      <c r="Q92" s="233">
        <v>1</v>
      </c>
      <c r="R92" s="206"/>
      <c r="S92" s="230">
        <v>0</v>
      </c>
      <c r="T92" s="206">
        <v>0</v>
      </c>
      <c r="U92" s="233">
        <v>0</v>
      </c>
      <c r="V92" s="206">
        <v>0</v>
      </c>
      <c r="W92" s="181"/>
      <c r="X92" s="154"/>
      <c r="Y92" s="6"/>
      <c r="Z92" s="6"/>
      <c r="AA92" s="6"/>
      <c r="AB92" s="6"/>
      <c r="AC92" s="6"/>
      <c r="AD92" s="6"/>
      <c r="AE92" s="6"/>
      <c r="AF92" s="6"/>
    </row>
    <row r="93" spans="1:32" s="45" customFormat="1" ht="15" customHeight="1" x14ac:dyDescent="0.2">
      <c r="A93" s="514">
        <v>91</v>
      </c>
      <c r="B93" s="177" t="s">
        <v>26</v>
      </c>
      <c r="C93" s="174" t="s">
        <v>27</v>
      </c>
      <c r="D93" s="174" t="s">
        <v>572</v>
      </c>
      <c r="E93" s="177" t="s">
        <v>29</v>
      </c>
      <c r="F93" s="177" t="s">
        <v>143</v>
      </c>
      <c r="G93" s="177" t="s">
        <v>36</v>
      </c>
      <c r="H93" s="189" t="s">
        <v>573</v>
      </c>
      <c r="I93" s="177" t="s">
        <v>33</v>
      </c>
      <c r="J93" s="218">
        <v>4.0011574074074074E-2</v>
      </c>
      <c r="K93" s="423">
        <v>1</v>
      </c>
      <c r="L93" s="143" t="s">
        <v>34</v>
      </c>
      <c r="M93" s="199">
        <v>2015</v>
      </c>
      <c r="N93" s="174" t="s">
        <v>659</v>
      </c>
      <c r="O93" s="201">
        <v>1331</v>
      </c>
      <c r="P93" s="201">
        <v>1136</v>
      </c>
      <c r="Q93" s="241">
        <v>0.66054590570719607</v>
      </c>
      <c r="R93" s="199"/>
      <c r="S93" s="199"/>
      <c r="T93" s="201">
        <v>684</v>
      </c>
      <c r="U93" s="241">
        <v>0.33945409429280399</v>
      </c>
      <c r="V93" s="210"/>
      <c r="W93" s="184"/>
      <c r="X93" s="157"/>
      <c r="Y93" s="30"/>
      <c r="Z93" s="30"/>
      <c r="AA93" s="30"/>
      <c r="AB93" s="30"/>
      <c r="AC93" s="30"/>
      <c r="AD93" s="30"/>
      <c r="AE93" s="30"/>
      <c r="AF93" s="30"/>
    </row>
    <row r="94" spans="1:32" s="45" customFormat="1" ht="15" customHeight="1" x14ac:dyDescent="0.2">
      <c r="A94" s="180">
        <v>92</v>
      </c>
      <c r="B94" s="440" t="s">
        <v>48</v>
      </c>
      <c r="C94" s="440" t="s">
        <v>49</v>
      </c>
      <c r="D94" s="440" t="s">
        <v>241</v>
      </c>
      <c r="E94" s="440" t="s">
        <v>29</v>
      </c>
      <c r="F94" s="440" t="s">
        <v>308</v>
      </c>
      <c r="G94" s="440" t="s">
        <v>451</v>
      </c>
      <c r="H94" s="440" t="s">
        <v>243</v>
      </c>
      <c r="I94" s="440" t="s">
        <v>33</v>
      </c>
      <c r="J94" s="441">
        <v>3.591435185185185E-2</v>
      </c>
      <c r="K94" s="440">
        <v>2</v>
      </c>
      <c r="L94" s="440" t="s">
        <v>53</v>
      </c>
      <c r="M94" s="442">
        <v>1613</v>
      </c>
      <c r="N94" s="440" t="s">
        <v>87</v>
      </c>
      <c r="O94" s="442">
        <v>954</v>
      </c>
      <c r="P94" s="440"/>
      <c r="Q94" s="443">
        <v>0.59144451332920023</v>
      </c>
      <c r="R94" s="440"/>
      <c r="S94" s="444">
        <v>0</v>
      </c>
      <c r="T94" s="440">
        <v>659</v>
      </c>
      <c r="U94" s="443">
        <v>0.40855548667079977</v>
      </c>
      <c r="V94" s="440">
        <v>389</v>
      </c>
      <c r="W94" s="181"/>
      <c r="X94" s="154"/>
      <c r="Y94" s="6"/>
      <c r="Z94" s="6"/>
      <c r="AA94" s="6"/>
      <c r="AB94" s="6"/>
      <c r="AC94" s="6"/>
      <c r="AD94" s="6"/>
      <c r="AE94" s="6"/>
      <c r="AF94" s="6"/>
    </row>
    <row r="95" spans="1:32" s="45" customFormat="1" ht="15" customHeight="1" x14ac:dyDescent="0.2">
      <c r="A95" s="180">
        <v>93</v>
      </c>
      <c r="B95" s="253" t="s">
        <v>48</v>
      </c>
      <c r="C95" s="253" t="s">
        <v>49</v>
      </c>
      <c r="D95" s="253" t="s">
        <v>169</v>
      </c>
      <c r="E95" s="328" t="s">
        <v>29</v>
      </c>
      <c r="F95" s="328"/>
      <c r="G95" s="328"/>
      <c r="H95" s="328" t="s">
        <v>590</v>
      </c>
      <c r="I95" s="328" t="s">
        <v>33</v>
      </c>
      <c r="J95" s="361">
        <v>0</v>
      </c>
      <c r="K95" s="426">
        <v>0</v>
      </c>
      <c r="L95" s="378" t="s">
        <v>53</v>
      </c>
      <c r="M95" s="382">
        <v>875</v>
      </c>
      <c r="N95" s="253" t="s">
        <v>87</v>
      </c>
      <c r="O95" s="391">
        <v>202</v>
      </c>
      <c r="P95" s="396"/>
      <c r="Q95" s="403">
        <v>0.23085714285714284</v>
      </c>
      <c r="R95" s="407"/>
      <c r="S95" s="411">
        <v>0</v>
      </c>
      <c r="T95" s="396">
        <v>673</v>
      </c>
      <c r="U95" s="403">
        <v>0.76914285714285713</v>
      </c>
      <c r="V95" s="416">
        <v>460</v>
      </c>
      <c r="W95" s="181"/>
      <c r="X95" s="154"/>
      <c r="Y95" s="6"/>
      <c r="Z95" s="6"/>
      <c r="AA95" s="6"/>
      <c r="AB95" s="6"/>
      <c r="AC95" s="6"/>
      <c r="AD95" s="6"/>
      <c r="AE95" s="6"/>
      <c r="AF95" s="6"/>
    </row>
    <row r="96" spans="1:32" ht="15" customHeight="1" x14ac:dyDescent="0.2">
      <c r="A96" s="514">
        <v>94</v>
      </c>
      <c r="B96" s="177" t="s">
        <v>66</v>
      </c>
      <c r="C96" s="174" t="s">
        <v>67</v>
      </c>
      <c r="D96" s="174" t="s">
        <v>269</v>
      </c>
      <c r="E96" s="174" t="s">
        <v>29</v>
      </c>
      <c r="F96" s="177" t="s">
        <v>64</v>
      </c>
      <c r="G96" s="177"/>
      <c r="H96" s="189"/>
      <c r="I96" s="174" t="s">
        <v>33</v>
      </c>
      <c r="J96" s="222">
        <v>0</v>
      </c>
      <c r="K96" s="219">
        <v>0</v>
      </c>
      <c r="L96" s="143" t="s">
        <v>34</v>
      </c>
      <c r="M96" s="199">
        <v>673</v>
      </c>
      <c r="N96" s="174" t="s">
        <v>544</v>
      </c>
      <c r="O96" s="201">
        <v>673</v>
      </c>
      <c r="P96" s="201">
        <v>219</v>
      </c>
      <c r="Q96" s="233">
        <v>1</v>
      </c>
      <c r="R96" s="206">
        <v>0</v>
      </c>
      <c r="S96" s="279">
        <v>0</v>
      </c>
      <c r="T96" s="201">
        <v>0</v>
      </c>
      <c r="U96" s="233">
        <v>0</v>
      </c>
      <c r="V96" s="201">
        <v>0</v>
      </c>
      <c r="W96" s="184"/>
      <c r="X96" s="156"/>
      <c r="Y96" s="24"/>
      <c r="Z96" s="24"/>
      <c r="AA96" s="24"/>
      <c r="AB96" s="24"/>
      <c r="AC96" s="24"/>
      <c r="AD96" s="24"/>
      <c r="AE96" s="24"/>
      <c r="AF96" s="24"/>
    </row>
    <row r="97" spans="1:32" ht="15" customHeight="1" x14ac:dyDescent="0.2">
      <c r="A97" s="180">
        <v>95</v>
      </c>
      <c r="B97" s="253" t="s">
        <v>66</v>
      </c>
      <c r="C97" s="253" t="s">
        <v>214</v>
      </c>
      <c r="D97" s="253" t="s">
        <v>261</v>
      </c>
      <c r="E97" s="328" t="s">
        <v>29</v>
      </c>
      <c r="F97" s="328" t="s">
        <v>206</v>
      </c>
      <c r="G97" s="328" t="s">
        <v>221</v>
      </c>
      <c r="H97" s="328" t="s">
        <v>263</v>
      </c>
      <c r="I97" s="328" t="s">
        <v>33</v>
      </c>
      <c r="J97" s="361">
        <v>2.7789351851851853E-2</v>
      </c>
      <c r="K97" s="426">
        <v>2</v>
      </c>
      <c r="L97" s="378" t="s">
        <v>34</v>
      </c>
      <c r="M97" s="382">
        <v>576</v>
      </c>
      <c r="N97" s="253" t="s">
        <v>544</v>
      </c>
      <c r="O97" s="391">
        <v>150</v>
      </c>
      <c r="P97" s="396">
        <v>1429</v>
      </c>
      <c r="Q97" s="403">
        <v>0.26041666666666669</v>
      </c>
      <c r="R97" s="407">
        <v>0</v>
      </c>
      <c r="S97" s="411">
        <v>0</v>
      </c>
      <c r="T97" s="396">
        <v>426</v>
      </c>
      <c r="U97" s="403">
        <v>0.73958333333333337</v>
      </c>
      <c r="V97" s="416">
        <v>237</v>
      </c>
      <c r="W97" s="181"/>
      <c r="X97" s="155"/>
      <c r="Y97" s="60"/>
      <c r="Z97" s="60"/>
      <c r="AA97" s="60"/>
      <c r="AB97" s="60"/>
      <c r="AC97" s="60"/>
      <c r="AD97" s="60"/>
      <c r="AE97" s="60"/>
      <c r="AF97" s="60"/>
    </row>
    <row r="98" spans="1:32" ht="15" customHeight="1" x14ac:dyDescent="0.2">
      <c r="A98" s="180">
        <v>96</v>
      </c>
      <c r="B98" s="251" t="s">
        <v>610</v>
      </c>
      <c r="C98" s="138" t="s">
        <v>610</v>
      </c>
      <c r="D98" s="172" t="s">
        <v>639</v>
      </c>
      <c r="E98" s="142" t="s">
        <v>29</v>
      </c>
      <c r="F98" s="143" t="s">
        <v>140</v>
      </c>
      <c r="G98" s="143" t="s">
        <v>172</v>
      </c>
      <c r="H98" s="143" t="s">
        <v>640</v>
      </c>
      <c r="I98" s="142" t="s">
        <v>33</v>
      </c>
      <c r="J98" s="216">
        <v>3.1192129629629629E-2</v>
      </c>
      <c r="K98" s="217">
        <v>1</v>
      </c>
      <c r="L98" s="143" t="s">
        <v>41</v>
      </c>
      <c r="M98" s="198">
        <v>544</v>
      </c>
      <c r="N98" s="138" t="s">
        <v>42</v>
      </c>
      <c r="O98" s="206">
        <v>407</v>
      </c>
      <c r="P98" s="206">
        <v>277</v>
      </c>
      <c r="Q98" s="233">
        <v>0.74816176470588236</v>
      </c>
      <c r="R98" s="206"/>
      <c r="S98" s="237"/>
      <c r="T98" s="206">
        <v>137</v>
      </c>
      <c r="U98" s="238">
        <v>0.25183823529411764</v>
      </c>
      <c r="V98" s="206"/>
      <c r="W98" s="181"/>
      <c r="X98" s="154"/>
      <c r="Y98" s="6"/>
      <c r="Z98" s="6"/>
      <c r="AA98" s="6"/>
      <c r="AB98" s="6"/>
      <c r="AC98" s="6"/>
      <c r="AD98" s="6"/>
      <c r="AE98" s="6"/>
      <c r="AF98" s="6"/>
    </row>
    <row r="99" spans="1:32" ht="15" customHeight="1" x14ac:dyDescent="0.2">
      <c r="A99" s="514">
        <v>97</v>
      </c>
      <c r="B99" s="251" t="s">
        <v>271</v>
      </c>
      <c r="C99" s="258" t="s">
        <v>272</v>
      </c>
      <c r="D99" s="258" t="s">
        <v>273</v>
      </c>
      <c r="E99" s="271" t="s">
        <v>29</v>
      </c>
      <c r="F99" s="271" t="s">
        <v>318</v>
      </c>
      <c r="G99" s="271" t="s">
        <v>153</v>
      </c>
      <c r="H99" s="271" t="s">
        <v>274</v>
      </c>
      <c r="I99" s="271" t="s">
        <v>33</v>
      </c>
      <c r="J99" s="255">
        <v>7.789351851851852E-3</v>
      </c>
      <c r="K99" s="425">
        <v>2</v>
      </c>
      <c r="L99" s="254" t="s">
        <v>100</v>
      </c>
      <c r="M99" s="257">
        <v>400</v>
      </c>
      <c r="N99" s="258" t="s">
        <v>35</v>
      </c>
      <c r="O99" s="205">
        <v>360</v>
      </c>
      <c r="P99" s="276">
        <v>0</v>
      </c>
      <c r="Q99" s="232">
        <v>0.9</v>
      </c>
      <c r="R99" s="206">
        <v>0</v>
      </c>
      <c r="S99" s="237">
        <v>0</v>
      </c>
      <c r="T99" s="205">
        <v>40</v>
      </c>
      <c r="U99" s="232">
        <v>0.1</v>
      </c>
      <c r="V99" s="277">
        <v>37</v>
      </c>
      <c r="W99" s="261"/>
      <c r="X99" s="262"/>
      <c r="Y99" s="263"/>
      <c r="Z99" s="263"/>
      <c r="AA99" s="263"/>
      <c r="AB99" s="263"/>
      <c r="AC99" s="263"/>
      <c r="AD99" s="263"/>
      <c r="AE99" s="263"/>
      <c r="AF99" s="263"/>
    </row>
    <row r="100" spans="1:32" ht="15" customHeight="1" x14ac:dyDescent="0.2">
      <c r="A100" s="180">
        <v>98</v>
      </c>
      <c r="B100" s="251" t="s">
        <v>66</v>
      </c>
      <c r="C100" s="138" t="s">
        <v>214</v>
      </c>
      <c r="D100" s="175" t="s">
        <v>266</v>
      </c>
      <c r="E100" s="174" t="s">
        <v>29</v>
      </c>
      <c r="F100" s="143" t="s">
        <v>206</v>
      </c>
      <c r="G100" s="143"/>
      <c r="H100" s="143" t="s">
        <v>268</v>
      </c>
      <c r="I100" s="142" t="s">
        <v>33</v>
      </c>
      <c r="J100" s="249">
        <v>2.0949074074074075E-2</v>
      </c>
      <c r="K100" s="217">
        <v>2</v>
      </c>
      <c r="L100" s="143" t="s">
        <v>34</v>
      </c>
      <c r="M100" s="198">
        <v>311</v>
      </c>
      <c r="N100" s="138" t="s">
        <v>544</v>
      </c>
      <c r="O100" s="206">
        <v>31</v>
      </c>
      <c r="P100" s="206">
        <v>1015</v>
      </c>
      <c r="Q100" s="233">
        <v>9.9678456591639875E-2</v>
      </c>
      <c r="R100" s="438">
        <v>0</v>
      </c>
      <c r="S100" s="519">
        <v>0</v>
      </c>
      <c r="T100" s="438">
        <v>280</v>
      </c>
      <c r="U100" s="572">
        <v>0.90032154340836013</v>
      </c>
      <c r="V100" s="438">
        <v>205</v>
      </c>
      <c r="W100" s="523"/>
      <c r="X100" s="154"/>
      <c r="Y100" s="6"/>
      <c r="Z100" s="6"/>
      <c r="AA100" s="6"/>
      <c r="AB100" s="6"/>
      <c r="AC100" s="6"/>
      <c r="AD100" s="6"/>
      <c r="AE100" s="6"/>
      <c r="AF100" s="6"/>
    </row>
    <row r="101" spans="1:32" ht="15" customHeight="1" thickBot="1" x14ac:dyDescent="0.25">
      <c r="A101" s="180">
        <v>99</v>
      </c>
      <c r="B101" s="524" t="s">
        <v>66</v>
      </c>
      <c r="C101" s="557" t="s">
        <v>67</v>
      </c>
      <c r="D101" s="558" t="s">
        <v>275</v>
      </c>
      <c r="E101" s="557" t="s">
        <v>29</v>
      </c>
      <c r="F101" s="559" t="s">
        <v>206</v>
      </c>
      <c r="G101" s="559"/>
      <c r="H101" s="559" t="s">
        <v>276</v>
      </c>
      <c r="I101" s="559" t="s">
        <v>33</v>
      </c>
      <c r="J101" s="561">
        <v>0</v>
      </c>
      <c r="K101" s="563">
        <v>0</v>
      </c>
      <c r="L101" s="564" t="s">
        <v>34</v>
      </c>
      <c r="M101" s="566">
        <v>58</v>
      </c>
      <c r="N101" s="558" t="s">
        <v>544</v>
      </c>
      <c r="O101" s="567">
        <v>58</v>
      </c>
      <c r="P101" s="567">
        <v>291</v>
      </c>
      <c r="Q101" s="569">
        <v>1</v>
      </c>
      <c r="R101" s="567">
        <v>0</v>
      </c>
      <c r="S101" s="571">
        <v>0</v>
      </c>
      <c r="T101" s="567">
        <v>0</v>
      </c>
      <c r="U101" s="569">
        <v>0</v>
      </c>
      <c r="V101" s="567">
        <v>0</v>
      </c>
      <c r="W101" s="573"/>
      <c r="X101" s="274"/>
      <c r="Y101" s="275"/>
      <c r="Z101" s="275"/>
      <c r="AA101" s="275"/>
      <c r="AB101" s="275"/>
      <c r="AC101" s="275"/>
      <c r="AD101" s="275"/>
      <c r="AE101" s="275"/>
      <c r="AF101" s="275"/>
    </row>
    <row r="102" spans="1:32" ht="15" customHeight="1" x14ac:dyDescent="0.2">
      <c r="A102" s="164"/>
      <c r="B102" s="164"/>
      <c r="C102" s="164"/>
      <c r="D102" s="164"/>
      <c r="E102" s="164"/>
      <c r="F102" s="165"/>
      <c r="G102" s="165"/>
      <c r="H102" s="164"/>
      <c r="I102" s="164"/>
      <c r="J102" s="164"/>
      <c r="K102" s="164"/>
      <c r="L102" s="164"/>
      <c r="M102" s="166"/>
      <c r="N102" s="164"/>
      <c r="O102" s="166"/>
      <c r="P102" s="164"/>
      <c r="Q102" s="167"/>
      <c r="R102" s="168"/>
      <c r="S102" s="168"/>
      <c r="T102" s="166"/>
      <c r="U102" s="167"/>
      <c r="V102" s="166"/>
      <c r="W102" s="169"/>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28"/>
      <c r="B104" s="28"/>
      <c r="C104" s="28"/>
      <c r="D104" s="28"/>
      <c r="E104" s="28"/>
      <c r="F104" s="27"/>
      <c r="G104" s="27"/>
      <c r="H104" s="28"/>
      <c r="I104" s="28"/>
      <c r="J104" s="28"/>
      <c r="K104" s="28"/>
      <c r="L104" s="28"/>
      <c r="M104" s="144"/>
      <c r="N104" s="28"/>
      <c r="O104" s="144"/>
      <c r="P104" s="28"/>
      <c r="Q104" s="146"/>
      <c r="R104" s="145"/>
      <c r="S104" s="145"/>
      <c r="T104" s="144"/>
      <c r="U104" s="146"/>
      <c r="V104" s="144"/>
      <c r="W104" s="4"/>
      <c r="X104" s="3"/>
      <c r="Y104" s="3"/>
      <c r="Z104" s="3"/>
      <c r="AA104" s="3"/>
      <c r="AB104" s="3"/>
      <c r="AC104" s="3"/>
      <c r="AD104" s="3"/>
      <c r="AE104" s="3"/>
      <c r="AF104" s="3"/>
    </row>
    <row r="105" spans="1:32" ht="15" customHeight="1" x14ac:dyDescent="0.2">
      <c r="A105" s="28"/>
      <c r="B105" s="28"/>
      <c r="C105" s="28"/>
      <c r="D105" s="28"/>
      <c r="E105" s="28"/>
      <c r="F105" s="27"/>
      <c r="G105" s="27"/>
      <c r="H105" s="28"/>
      <c r="I105" s="28"/>
      <c r="J105" s="28"/>
      <c r="K105" s="28"/>
      <c r="L105" s="28"/>
      <c r="M105" s="144"/>
      <c r="N105" s="28"/>
      <c r="O105" s="144"/>
      <c r="P105" s="28"/>
      <c r="Q105" s="146"/>
      <c r="R105" s="145"/>
      <c r="S105" s="145"/>
      <c r="T105" s="144"/>
      <c r="U105" s="146"/>
      <c r="V105" s="144"/>
      <c r="W105" s="4"/>
      <c r="X105" s="3"/>
      <c r="Y105" s="3"/>
      <c r="Z105" s="3"/>
      <c r="AA105" s="3"/>
      <c r="AB105" s="3"/>
      <c r="AC105" s="3"/>
      <c r="AD105" s="3"/>
      <c r="AE105" s="3"/>
      <c r="AF105" s="3"/>
    </row>
    <row r="106" spans="1:32" ht="15" customHeight="1" x14ac:dyDescent="0.2">
      <c r="A106" s="28"/>
      <c r="B106" s="28"/>
      <c r="C106" s="28"/>
      <c r="D106" s="28"/>
      <c r="E106" s="28"/>
      <c r="F106" s="27"/>
      <c r="G106" s="27"/>
      <c r="H106" s="28"/>
      <c r="I106" s="28"/>
      <c r="J106" s="28"/>
      <c r="K106" s="28"/>
      <c r="L106" s="28"/>
      <c r="M106" s="144"/>
      <c r="N106" s="28"/>
      <c r="O106" s="144"/>
      <c r="P106" s="28"/>
      <c r="Q106" s="146"/>
      <c r="R106" s="145"/>
      <c r="S106" s="145"/>
      <c r="T106" s="144"/>
      <c r="U106" s="146"/>
      <c r="V106" s="144"/>
      <c r="W106" s="4"/>
      <c r="X106" s="3"/>
      <c r="Y106" s="3"/>
      <c r="Z106" s="3"/>
      <c r="AA106" s="3"/>
      <c r="AB106" s="3"/>
      <c r="AC106" s="3"/>
      <c r="AD106" s="3"/>
      <c r="AE106" s="3"/>
      <c r="AF106" s="3"/>
    </row>
    <row r="107" spans="1:32" ht="15" customHeight="1" x14ac:dyDescent="0.2">
      <c r="A107" s="28"/>
      <c r="B107" s="28"/>
      <c r="C107" s="28"/>
      <c r="D107" s="28"/>
      <c r="E107" s="28"/>
      <c r="F107" s="27"/>
      <c r="G107" s="27"/>
      <c r="H107" s="28"/>
      <c r="I107" s="28"/>
      <c r="J107" s="28"/>
      <c r="K107" s="28"/>
      <c r="L107" s="28"/>
      <c r="M107" s="144"/>
      <c r="N107" s="28"/>
      <c r="O107" s="144"/>
      <c r="P107" s="28"/>
      <c r="Q107" s="146"/>
      <c r="R107" s="145"/>
      <c r="S107" s="145"/>
      <c r="T107" s="144"/>
      <c r="U107" s="146"/>
      <c r="V107" s="144"/>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row r="109" spans="1:32" ht="15" customHeight="1" x14ac:dyDescent="0.2">
      <c r="A109" s="17"/>
      <c r="B109" s="17"/>
      <c r="C109" s="17"/>
      <c r="D109" s="17"/>
      <c r="E109" s="17"/>
      <c r="F109" s="25"/>
      <c r="G109" s="25"/>
      <c r="H109" s="17"/>
      <c r="I109" s="17"/>
      <c r="J109" s="17"/>
      <c r="K109" s="17"/>
      <c r="L109" s="17"/>
      <c r="M109" s="19"/>
      <c r="N109" s="17"/>
      <c r="O109" s="19"/>
      <c r="P109" s="17"/>
      <c r="Q109" s="20"/>
      <c r="R109" s="21"/>
      <c r="S109" s="21"/>
      <c r="T109" s="19"/>
      <c r="U109" s="20"/>
      <c r="V109" s="19"/>
      <c r="W109" s="4"/>
      <c r="X109" s="3"/>
      <c r="Y109" s="3"/>
      <c r="Z109" s="3"/>
      <c r="AA109" s="3"/>
      <c r="AB109" s="3"/>
      <c r="AC109" s="3"/>
      <c r="AD109" s="3"/>
      <c r="AE109" s="3"/>
      <c r="AF109" s="3"/>
    </row>
    <row r="110" spans="1:32" ht="15" customHeight="1" x14ac:dyDescent="0.2">
      <c r="A110" s="17"/>
      <c r="B110" s="17"/>
      <c r="C110" s="17"/>
      <c r="D110" s="17"/>
      <c r="E110" s="17"/>
      <c r="F110" s="25"/>
      <c r="G110" s="25"/>
      <c r="H110" s="17"/>
      <c r="I110" s="17"/>
      <c r="J110" s="17"/>
      <c r="K110" s="17"/>
      <c r="L110" s="17"/>
      <c r="M110" s="19"/>
      <c r="N110" s="17"/>
      <c r="O110" s="19"/>
      <c r="P110" s="17"/>
      <c r="Q110" s="20"/>
      <c r="R110" s="21"/>
      <c r="S110" s="21"/>
      <c r="T110" s="19"/>
      <c r="U110" s="20"/>
      <c r="V110" s="19"/>
      <c r="W110" s="4"/>
      <c r="X110" s="3"/>
      <c r="Y110" s="3"/>
      <c r="Z110" s="3"/>
      <c r="AA110" s="3"/>
      <c r="AB110" s="3"/>
      <c r="AC110" s="3"/>
      <c r="AD110" s="3"/>
      <c r="AE110" s="3"/>
      <c r="AF110" s="3"/>
    </row>
    <row r="111" spans="1:32" ht="15" customHeight="1" x14ac:dyDescent="0.2">
      <c r="A111" s="17"/>
      <c r="B111" s="17"/>
      <c r="C111" s="17"/>
      <c r="D111" s="17"/>
      <c r="E111" s="17"/>
      <c r="F111" s="25"/>
      <c r="G111" s="25"/>
      <c r="H111" s="17"/>
      <c r="I111" s="17"/>
      <c r="J111" s="17"/>
      <c r="K111" s="17"/>
      <c r="L111" s="17"/>
      <c r="M111" s="19"/>
      <c r="N111" s="17"/>
      <c r="O111" s="19"/>
      <c r="P111" s="17"/>
      <c r="Q111" s="20"/>
      <c r="R111" s="21"/>
      <c r="S111" s="21"/>
      <c r="T111" s="19"/>
      <c r="U111" s="20"/>
      <c r="V111" s="19"/>
      <c r="W111" s="4"/>
      <c r="X111" s="3"/>
      <c r="Y111" s="3"/>
      <c r="Z111" s="3"/>
      <c r="AA111" s="3"/>
      <c r="AB111" s="3"/>
      <c r="AC111" s="3"/>
      <c r="AD111" s="3"/>
      <c r="AE111" s="3"/>
      <c r="AF111" s="3"/>
    </row>
    <row r="112" spans="1:32" ht="15" customHeight="1" x14ac:dyDescent="0.2">
      <c r="A112" s="17"/>
      <c r="B112" s="17"/>
      <c r="C112" s="17"/>
      <c r="D112" s="17"/>
      <c r="E112" s="17"/>
      <c r="F112" s="25"/>
      <c r="G112" s="25"/>
      <c r="H112" s="17"/>
      <c r="I112" s="17"/>
      <c r="J112" s="17"/>
      <c r="K112" s="17"/>
      <c r="L112" s="17"/>
      <c r="M112" s="19"/>
      <c r="N112" s="17"/>
      <c r="O112" s="19"/>
      <c r="P112" s="17"/>
      <c r="Q112" s="20"/>
      <c r="R112" s="21"/>
      <c r="S112" s="21"/>
      <c r="T112" s="19"/>
      <c r="U112" s="20"/>
      <c r="V112" s="19"/>
      <c r="W112" s="4"/>
      <c r="X112" s="3"/>
      <c r="Y112" s="3"/>
      <c r="Z112" s="3"/>
      <c r="AA112" s="3"/>
      <c r="AB112" s="3"/>
      <c r="AC112" s="3"/>
      <c r="AD112" s="3"/>
      <c r="AE112" s="3"/>
      <c r="AF112" s="3"/>
    </row>
  </sheetData>
  <autoFilter ref="A2:AF101" xr:uid="{5729862E-8218-2142-BF9B-590744B7C539}">
    <sortState xmlns:xlrd2="http://schemas.microsoft.com/office/spreadsheetml/2017/richdata2" ref="A3:AF101">
      <sortCondition descending="1" ref="M2:M101"/>
    </sortState>
  </autoFilter>
  <mergeCells count="3">
    <mergeCell ref="J1:Q1"/>
    <mergeCell ref="R1:S1"/>
    <mergeCell ref="T1:V1"/>
  </mergeCells>
  <dataValidations count="22">
    <dataValidation type="list" allowBlank="1" showInputMessage="1" showErrorMessage="1" sqref="G86" xr:uid="{B396392D-0BD2-2746-A767-D49E7A4091C4}">
      <formula1>INDIRECT(#REF!)</formula1>
    </dataValidation>
    <dataValidation type="list" allowBlank="1" showErrorMessage="1" sqref="G52" xr:uid="{1D94ECAD-0992-B04C-9A8F-80FDB2121E1B}">
      <formula1>INDIRECT($E$9)</formula1>
    </dataValidation>
    <dataValidation type="list" allowBlank="1" showErrorMessage="1" sqref="G51" xr:uid="{E9FCB3F7-B148-D642-B07D-14082D2490D2}">
      <formula1>INDIRECT($E$8)</formula1>
    </dataValidation>
    <dataValidation type="list" allowBlank="1" showErrorMessage="1" sqref="G49" xr:uid="{52C8AA9A-C024-0A45-BEFF-643D18AA6988}">
      <formula1>INDIRECT($E$6)</formula1>
    </dataValidation>
    <dataValidation type="list" allowBlank="1" showErrorMessage="1" sqref="G50" xr:uid="{06B94827-EABE-6B45-A656-38BE629CAAAB}">
      <formula1>INDIRECT($E$7)</formula1>
    </dataValidation>
    <dataValidation type="list" allowBlank="1" showErrorMessage="1" sqref="F49:F52" xr:uid="{4DC23FAC-21A1-C14A-AF90-8C7B514E7206}">
      <formula1>Kategórie</formula1>
    </dataValidation>
    <dataValidation type="list" allowBlank="1" showInputMessage="1" showErrorMessage="1" sqref="G17 G53 G88 G31:G37" xr:uid="{E5E5DA61-803D-2D4D-B9CA-1B3F52CF377D}">
      <formula1>INDIRECT($E$4)</formula1>
    </dataValidation>
    <dataValidation type="list" allowBlank="1" showInputMessage="1" showErrorMessage="1" sqref="G19 G55 G90 G95" xr:uid="{12442061-4328-A144-96B7-BC5C6AEAF5DA}">
      <formula1>INDIRECT($E$6)</formula1>
    </dataValidation>
    <dataValidation type="list" allowBlank="1" showInputMessage="1" showErrorMessage="1" sqref="G27" xr:uid="{0228CA3B-8155-5C49-B7AA-D8A1259A03F1}">
      <formula1>INDIRECT($E$14)</formula1>
    </dataValidation>
    <dataValidation type="list" allowBlank="1" showInputMessage="1" showErrorMessage="1" sqref="G28 G41:G45 G32:G36 G38 G47:G48" xr:uid="{12164DCA-F978-BF4C-B82A-517ADBEC517D}">
      <formula1>INDIRECT($E$15)</formula1>
    </dataValidation>
    <dataValidation type="list" allowBlank="1" showInputMessage="1" showErrorMessage="1" sqref="G6 G22 G36" xr:uid="{0123A202-14F7-B745-9658-2A1FE2E438C3}">
      <formula1>INDIRECT(F6)</formula1>
    </dataValidation>
    <dataValidation type="list" allowBlank="1" showInputMessage="1" showErrorMessage="1" sqref="G12 G15 G25 G42 G44 G46" xr:uid="{DE1D36F9-08A1-6945-9962-C327A468CB15}">
      <formula1>INDIRECT($E$12)</formula1>
    </dataValidation>
    <dataValidation type="list" allowBlank="1" showInputMessage="1" showErrorMessage="1" sqref="G13:G14 G26 G38 G43:G44 G32:G36 G47:G48" xr:uid="{7E4C15F4-EC2F-284B-A935-6225E8DB71F9}">
      <formula1>INDIRECT($E$13)</formula1>
    </dataValidation>
    <dataValidation type="list" allowBlank="1" showInputMessage="1" showErrorMessage="1" sqref="G15 G10:G12 G24 G38 G32:G36 G41:G44 G47:G48" xr:uid="{46384054-C74A-304D-B378-A7A4EC6A0E69}">
      <formula1>INDIRECT($E$11)</formula1>
    </dataValidation>
    <dataValidation type="list" allowBlank="1" showInputMessage="1" showErrorMessage="1" sqref="G7 G20 G91" xr:uid="{C23AA31B-74F5-2047-94CA-15826FEBCF05}">
      <formula1>INDIRECT($E$7)</formula1>
    </dataValidation>
    <dataValidation type="list" allowBlank="1" showInputMessage="1" showErrorMessage="1" sqref="G4 G15 G8:G12 G21 G92 G32:G38 G40:G45 G47:G48" xr:uid="{393313C8-2CA7-7F43-8ED2-7A66A3A04C25}">
      <formula1>INDIRECT($E$8)</formula1>
    </dataValidation>
    <dataValidation type="list" allowBlank="1" showInputMessage="1" showErrorMessage="1" sqref="F30:F48 F53:F55 F85:F93 F95 F98:F100 F3:F28" xr:uid="{CC8B7AEF-F376-154A-9158-6A1F84D328A1}">
      <formula1>Kategórie</formula1>
    </dataValidation>
    <dataValidation type="list" allowBlank="1" showInputMessage="1" showErrorMessage="1" sqref="L3:L15 L30:L48" xr:uid="{F1434FC3-364D-0749-80F6-E21C7B5474BB}">
      <formula1>Spôsob_nákupu</formula1>
    </dataValidation>
    <dataValidation type="list" allowBlank="1" showInputMessage="1" showErrorMessage="1" sqref="G4:G5 G18 G54 G89" xr:uid="{819E4679-CF69-5442-99E3-5D44EA545726}">
      <formula1>INDIRECT($E$5)</formula1>
    </dataValidation>
    <dataValidation type="list" allowBlank="1" showInputMessage="1" showErrorMessage="1" sqref="G3:G5 G16 G85 G87 G98:G100 G30:G37" xr:uid="{B53EE5CB-3718-834A-BA08-3E9674647055}">
      <formula1>INDIRECT($E$3)</formula1>
    </dataValidation>
    <dataValidation type="list" allowBlank="1" showInputMessage="1" showErrorMessage="1" sqref="G13:G14 G9:G10 G93 G39:G44" xr:uid="{BE5874F6-09E1-EC46-B9F1-FEC6D29E56F2}">
      <formula1>INDIRECT($E$9)</formula1>
    </dataValidation>
    <dataValidation type="list" allowBlank="1" showInputMessage="1" showErrorMessage="1" sqref="G12 G15 G10 G23 G40:G44 G46" xr:uid="{99FC805E-C58E-0A46-948E-A34F1FCA150F}">
      <formula1>INDIRECT($E$10)</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7718-9458-504B-8013-8FD2C46FD87A}">
  <dimension ref="A1:AF112"/>
  <sheetViews>
    <sheetView showGridLines="0" topLeftCell="B1" workbookViewId="0">
      <selection activeCell="D9" sqref="D9"/>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108" t="s">
        <v>12</v>
      </c>
      <c r="J2" s="108" t="s">
        <v>13</v>
      </c>
      <c r="K2" s="108" t="s">
        <v>14</v>
      </c>
      <c r="L2" s="108" t="s">
        <v>15</v>
      </c>
      <c r="M2" s="107" t="s">
        <v>16</v>
      </c>
      <c r="N2" s="108" t="s">
        <v>17</v>
      </c>
      <c r="O2" s="108" t="s">
        <v>18</v>
      </c>
      <c r="P2" s="108" t="s">
        <v>19</v>
      </c>
      <c r="Q2" s="109" t="s">
        <v>20</v>
      </c>
      <c r="R2" s="110" t="s">
        <v>21</v>
      </c>
      <c r="S2" s="110" t="s">
        <v>22</v>
      </c>
      <c r="T2" s="110" t="s">
        <v>23</v>
      </c>
      <c r="U2" s="110" t="s">
        <v>24</v>
      </c>
      <c r="V2" s="132" t="s">
        <v>25</v>
      </c>
      <c r="W2" s="515"/>
      <c r="X2" s="73"/>
      <c r="Y2" s="36"/>
      <c r="Z2" s="36"/>
      <c r="AA2" s="36"/>
      <c r="AB2" s="36"/>
      <c r="AC2" s="36"/>
      <c r="AD2" s="36"/>
      <c r="AE2" s="36"/>
      <c r="AF2" s="36"/>
    </row>
    <row r="3" spans="1:32" s="45" customFormat="1" ht="17" customHeight="1" x14ac:dyDescent="0.2">
      <c r="A3" s="514">
        <v>1</v>
      </c>
      <c r="B3" s="351" t="s">
        <v>26</v>
      </c>
      <c r="C3" s="349" t="s">
        <v>27</v>
      </c>
      <c r="D3" s="349" t="s">
        <v>28</v>
      </c>
      <c r="E3" s="349" t="s">
        <v>29</v>
      </c>
      <c r="F3" s="351" t="s">
        <v>30</v>
      </c>
      <c r="G3" s="351" t="s">
        <v>31</v>
      </c>
      <c r="H3" s="540" t="s">
        <v>32</v>
      </c>
      <c r="I3" s="351" t="s">
        <v>33</v>
      </c>
      <c r="J3" s="541">
        <v>2.1701388888888892E-2</v>
      </c>
      <c r="K3" s="543">
        <v>31</v>
      </c>
      <c r="L3" s="353" t="s">
        <v>41</v>
      </c>
      <c r="M3" s="437">
        <v>1388775</v>
      </c>
      <c r="N3" s="349" t="s">
        <v>35</v>
      </c>
      <c r="O3" s="520">
        <v>1050052</v>
      </c>
      <c r="P3" s="520" t="s">
        <v>36</v>
      </c>
      <c r="Q3" s="547">
        <v>0.75609944015409258</v>
      </c>
      <c r="R3" s="520"/>
      <c r="S3" s="549"/>
      <c r="T3" s="520">
        <v>338723</v>
      </c>
      <c r="U3" s="547">
        <v>0.24390055984590736</v>
      </c>
      <c r="V3" s="520"/>
      <c r="W3" s="551"/>
      <c r="X3" s="156"/>
      <c r="Y3" s="24"/>
      <c r="Z3" s="24"/>
      <c r="AA3" s="24"/>
      <c r="AB3" s="24"/>
      <c r="AC3" s="24"/>
      <c r="AD3" s="24"/>
      <c r="AE3" s="24"/>
      <c r="AF3" s="24"/>
    </row>
    <row r="4" spans="1:32" s="45" customFormat="1" ht="17" customHeight="1" x14ac:dyDescent="0.2">
      <c r="A4" s="180">
        <v>2</v>
      </c>
      <c r="B4" s="177" t="s">
        <v>524</v>
      </c>
      <c r="C4" s="174" t="s">
        <v>554</v>
      </c>
      <c r="D4" s="174" t="s">
        <v>288</v>
      </c>
      <c r="E4" s="174" t="s">
        <v>29</v>
      </c>
      <c r="F4" s="177" t="s">
        <v>64</v>
      </c>
      <c r="G4" s="177"/>
      <c r="H4" s="174" t="s">
        <v>558</v>
      </c>
      <c r="I4" s="174" t="s">
        <v>557</v>
      </c>
      <c r="J4" s="218">
        <v>4.7824074074074074E-2</v>
      </c>
      <c r="K4" s="219">
        <v>5</v>
      </c>
      <c r="L4" s="143" t="s">
        <v>41</v>
      </c>
      <c r="M4" s="199">
        <v>1155893</v>
      </c>
      <c r="N4" s="174" t="s">
        <v>47</v>
      </c>
      <c r="O4" s="201">
        <v>88999</v>
      </c>
      <c r="P4" s="201">
        <v>67310</v>
      </c>
      <c r="Q4" s="233">
        <v>7.6995881106642225E-2</v>
      </c>
      <c r="R4" s="206">
        <v>0</v>
      </c>
      <c r="S4" s="490">
        <v>0</v>
      </c>
      <c r="T4" s="201">
        <v>1066894</v>
      </c>
      <c r="U4" s="233">
        <v>0.92300411889335776</v>
      </c>
      <c r="V4" s="201">
        <v>765468</v>
      </c>
      <c r="W4" s="184"/>
      <c r="X4" s="156"/>
      <c r="Y4" s="24"/>
      <c r="Z4" s="24"/>
      <c r="AA4" s="24"/>
      <c r="AB4" s="24"/>
      <c r="AC4" s="24"/>
      <c r="AD4" s="24"/>
      <c r="AE4" s="24"/>
      <c r="AF4" s="24"/>
    </row>
    <row r="5" spans="1:32" s="45" customFormat="1" ht="16" customHeight="1" x14ac:dyDescent="0.2">
      <c r="A5" s="180">
        <v>3</v>
      </c>
      <c r="B5" s="177" t="s">
        <v>55</v>
      </c>
      <c r="C5" s="174" t="s">
        <v>647</v>
      </c>
      <c r="D5" s="174" t="s">
        <v>508</v>
      </c>
      <c r="E5" s="174" t="s">
        <v>29</v>
      </c>
      <c r="F5" s="177" t="s">
        <v>30</v>
      </c>
      <c r="G5" s="177" t="s">
        <v>31</v>
      </c>
      <c r="H5" s="191" t="s">
        <v>648</v>
      </c>
      <c r="I5" s="174" t="s">
        <v>33</v>
      </c>
      <c r="J5" s="218">
        <v>3.0543981481481481E-2</v>
      </c>
      <c r="K5" s="219">
        <v>28</v>
      </c>
      <c r="L5" s="143" t="s">
        <v>34</v>
      </c>
      <c r="M5" s="199">
        <v>818747</v>
      </c>
      <c r="N5" s="174" t="s">
        <v>59</v>
      </c>
      <c r="O5" s="201">
        <v>362817</v>
      </c>
      <c r="P5" s="201">
        <v>145126</v>
      </c>
      <c r="Q5" s="235">
        <v>0.44</v>
      </c>
      <c r="R5" s="201">
        <v>39517</v>
      </c>
      <c r="S5" s="247">
        <v>4.8300000000000003E-2</v>
      </c>
      <c r="T5" s="201">
        <v>416413</v>
      </c>
      <c r="U5" s="235">
        <v>0.51</v>
      </c>
      <c r="V5" s="201">
        <v>144629</v>
      </c>
      <c r="W5" s="181"/>
      <c r="X5" s="154"/>
      <c r="Y5" s="6"/>
      <c r="Z5" s="6"/>
      <c r="AA5" s="6"/>
      <c r="AB5" s="6"/>
      <c r="AC5" s="6"/>
      <c r="AD5" s="6"/>
      <c r="AE5" s="6"/>
      <c r="AF5" s="6"/>
    </row>
    <row r="6" spans="1:32" s="45" customFormat="1" ht="17" customHeight="1" x14ac:dyDescent="0.2">
      <c r="A6" s="514">
        <v>4</v>
      </c>
      <c r="B6" s="174" t="s">
        <v>26</v>
      </c>
      <c r="C6" s="174" t="s">
        <v>27</v>
      </c>
      <c r="D6" s="177" t="s">
        <v>63</v>
      </c>
      <c r="E6" s="174" t="s">
        <v>29</v>
      </c>
      <c r="F6" s="177" t="s">
        <v>64</v>
      </c>
      <c r="G6" s="177" t="s">
        <v>36</v>
      </c>
      <c r="H6" s="191" t="s">
        <v>65</v>
      </c>
      <c r="I6" s="177" t="s">
        <v>33</v>
      </c>
      <c r="J6" s="218">
        <v>1.2789351851851852E-2</v>
      </c>
      <c r="K6" s="423">
        <v>8</v>
      </c>
      <c r="L6" s="378" t="s">
        <v>41</v>
      </c>
      <c r="M6" s="199">
        <v>693281</v>
      </c>
      <c r="N6" s="174" t="s">
        <v>42</v>
      </c>
      <c r="O6" s="201">
        <v>539346</v>
      </c>
      <c r="P6" s="201">
        <v>155151</v>
      </c>
      <c r="Q6" s="233">
        <v>0.77796160575581907</v>
      </c>
      <c r="R6" s="206"/>
      <c r="S6" s="206"/>
      <c r="T6" s="201">
        <v>153935</v>
      </c>
      <c r="U6" s="233">
        <v>0.22203839424418093</v>
      </c>
      <c r="V6" s="201"/>
      <c r="W6" s="184"/>
      <c r="X6" s="156"/>
      <c r="Y6" s="24"/>
      <c r="Z6" s="24"/>
      <c r="AA6" s="24"/>
      <c r="AB6" s="24"/>
      <c r="AC6" s="24"/>
      <c r="AD6" s="24"/>
      <c r="AE6" s="24"/>
      <c r="AF6" s="24"/>
    </row>
    <row r="7" spans="1:32" s="45" customFormat="1" ht="17" customHeight="1" x14ac:dyDescent="0.2">
      <c r="A7" s="514">
        <v>5</v>
      </c>
      <c r="B7" s="251" t="s">
        <v>48</v>
      </c>
      <c r="C7" s="266" t="s">
        <v>49</v>
      </c>
      <c r="D7" s="253" t="s">
        <v>118</v>
      </c>
      <c r="E7" s="252" t="s">
        <v>29</v>
      </c>
      <c r="F7" s="254" t="s">
        <v>30</v>
      </c>
      <c r="G7" s="254" t="s">
        <v>98</v>
      </c>
      <c r="H7" s="254" t="s">
        <v>120</v>
      </c>
      <c r="I7" s="252" t="s">
        <v>33</v>
      </c>
      <c r="J7" s="255">
        <v>2.6516203703703705E-2</v>
      </c>
      <c r="K7" s="425">
        <v>20</v>
      </c>
      <c r="L7" s="254" t="s">
        <v>53</v>
      </c>
      <c r="M7" s="257">
        <v>657789</v>
      </c>
      <c r="N7" s="258" t="s">
        <v>87</v>
      </c>
      <c r="O7" s="205">
        <v>368210</v>
      </c>
      <c r="P7" s="205"/>
      <c r="Q7" s="232">
        <v>0.55976916610037564</v>
      </c>
      <c r="R7" s="205"/>
      <c r="S7" s="259">
        <v>0</v>
      </c>
      <c r="T7" s="205">
        <v>289579</v>
      </c>
      <c r="U7" s="260">
        <v>0.44023083389962436</v>
      </c>
      <c r="V7" s="205">
        <v>126300</v>
      </c>
      <c r="W7" s="261"/>
      <c r="X7" s="262"/>
      <c r="Y7" s="263"/>
      <c r="Z7" s="263"/>
      <c r="AA7" s="263"/>
      <c r="AB7" s="263"/>
      <c r="AC7" s="263"/>
      <c r="AD7" s="263"/>
      <c r="AE7" s="263"/>
      <c r="AF7" s="263"/>
    </row>
    <row r="8" spans="1:32" s="45" customFormat="1" ht="17" customHeight="1" x14ac:dyDescent="0.2">
      <c r="A8" s="180">
        <v>6</v>
      </c>
      <c r="B8" s="251" t="s">
        <v>610</v>
      </c>
      <c r="C8" s="138" t="s">
        <v>610</v>
      </c>
      <c r="D8" s="175" t="s">
        <v>611</v>
      </c>
      <c r="E8" s="142" t="s">
        <v>29</v>
      </c>
      <c r="F8" s="353" t="s">
        <v>300</v>
      </c>
      <c r="G8" s="143"/>
      <c r="H8" s="143" t="s">
        <v>40</v>
      </c>
      <c r="I8" s="142" t="s">
        <v>33</v>
      </c>
      <c r="J8" s="216">
        <v>2.4097222222222225E-2</v>
      </c>
      <c r="K8" s="217">
        <v>4</v>
      </c>
      <c r="L8" s="143" t="s">
        <v>34</v>
      </c>
      <c r="M8" s="198">
        <v>501464</v>
      </c>
      <c r="N8" s="138" t="s">
        <v>42</v>
      </c>
      <c r="O8" s="206">
        <v>457916</v>
      </c>
      <c r="P8" s="206">
        <v>208995</v>
      </c>
      <c r="Q8" s="233">
        <v>0.91315827257789195</v>
      </c>
      <c r="R8" s="206"/>
      <c r="S8" s="237"/>
      <c r="T8" s="206">
        <v>43548</v>
      </c>
      <c r="U8" s="238">
        <v>8.6841727422108064E-2</v>
      </c>
      <c r="V8" s="206"/>
      <c r="W8" s="181"/>
      <c r="X8" s="154"/>
      <c r="Y8" s="6"/>
      <c r="Z8" s="6"/>
      <c r="AA8" s="6"/>
      <c r="AB8" s="6"/>
      <c r="AC8" s="6"/>
      <c r="AD8" s="6"/>
      <c r="AE8" s="6"/>
      <c r="AF8" s="6"/>
    </row>
    <row r="9" spans="1:32" s="45" customFormat="1" ht="17" customHeight="1" x14ac:dyDescent="0.2">
      <c r="A9" s="180">
        <v>7</v>
      </c>
      <c r="B9" s="253" t="s">
        <v>55</v>
      </c>
      <c r="C9" s="253" t="s">
        <v>647</v>
      </c>
      <c r="D9" s="253" t="s">
        <v>57</v>
      </c>
      <c r="E9" s="328" t="s">
        <v>29</v>
      </c>
      <c r="F9" s="328" t="s">
        <v>30</v>
      </c>
      <c r="G9" s="328" t="s">
        <v>31</v>
      </c>
      <c r="H9" s="328" t="s">
        <v>58</v>
      </c>
      <c r="I9" s="328" t="s">
        <v>33</v>
      </c>
      <c r="J9" s="361">
        <v>9.1666666666666667E-3</v>
      </c>
      <c r="K9" s="426">
        <v>26</v>
      </c>
      <c r="L9" s="378" t="s">
        <v>34</v>
      </c>
      <c r="M9" s="382">
        <v>451032</v>
      </c>
      <c r="N9" s="253" t="s">
        <v>59</v>
      </c>
      <c r="O9" s="391">
        <v>261541</v>
      </c>
      <c r="P9" s="396">
        <v>104616</v>
      </c>
      <c r="Q9" s="403">
        <v>0.57999999999999996</v>
      </c>
      <c r="R9" s="407">
        <v>61131</v>
      </c>
      <c r="S9" s="411">
        <v>0.13550000000000001</v>
      </c>
      <c r="T9" s="396">
        <v>128360</v>
      </c>
      <c r="U9" s="403">
        <v>0.28000000000000003</v>
      </c>
      <c r="V9" s="416">
        <v>25592</v>
      </c>
      <c r="W9" s="184"/>
      <c r="X9" s="156"/>
      <c r="Y9" s="24"/>
      <c r="Z9" s="24"/>
      <c r="AA9" s="24"/>
      <c r="AB9" s="24"/>
      <c r="AC9" s="24"/>
      <c r="AD9" s="24"/>
      <c r="AE9" s="24"/>
      <c r="AF9" s="24"/>
    </row>
    <row r="10" spans="1:32" s="45" customFormat="1" ht="17" customHeight="1" x14ac:dyDescent="0.2">
      <c r="A10" s="514">
        <v>8</v>
      </c>
      <c r="B10" s="138" t="s">
        <v>66</v>
      </c>
      <c r="C10" s="138" t="s">
        <v>67</v>
      </c>
      <c r="D10" s="138" t="s">
        <v>591</v>
      </c>
      <c r="E10" s="139" t="s">
        <v>29</v>
      </c>
      <c r="F10" s="139" t="s">
        <v>64</v>
      </c>
      <c r="G10" s="139"/>
      <c r="H10" s="139" t="s">
        <v>592</v>
      </c>
      <c r="I10" s="139" t="s">
        <v>33</v>
      </c>
      <c r="J10" s="216">
        <v>0</v>
      </c>
      <c r="K10" s="217">
        <v>0</v>
      </c>
      <c r="L10" s="143" t="s">
        <v>34</v>
      </c>
      <c r="M10" s="198">
        <v>335885</v>
      </c>
      <c r="N10" s="138" t="s">
        <v>544</v>
      </c>
      <c r="O10" s="206">
        <v>4785</v>
      </c>
      <c r="P10" s="206">
        <v>1424</v>
      </c>
      <c r="Q10" s="233">
        <v>1.4245947273620435E-2</v>
      </c>
      <c r="R10" s="206">
        <v>0</v>
      </c>
      <c r="S10" s="230">
        <v>0</v>
      </c>
      <c r="T10" s="206">
        <v>331100</v>
      </c>
      <c r="U10" s="233">
        <v>0.98575405272637961</v>
      </c>
      <c r="V10" s="206">
        <v>138900</v>
      </c>
      <c r="W10" s="181"/>
      <c r="X10" s="154"/>
      <c r="Y10" s="6"/>
      <c r="Z10" s="6"/>
      <c r="AA10" s="6"/>
      <c r="AB10" s="6"/>
      <c r="AC10" s="6"/>
      <c r="AD10" s="6"/>
      <c r="AE10" s="6"/>
      <c r="AF10" s="6"/>
    </row>
    <row r="11" spans="1:32" s="45" customFormat="1" ht="17" customHeight="1" x14ac:dyDescent="0.2">
      <c r="A11" s="514">
        <v>9</v>
      </c>
      <c r="B11" s="440" t="s">
        <v>48</v>
      </c>
      <c r="C11" s="440" t="s">
        <v>49</v>
      </c>
      <c r="D11" s="440" t="s">
        <v>50</v>
      </c>
      <c r="E11" s="440" t="s">
        <v>29</v>
      </c>
      <c r="F11" s="440" t="s">
        <v>300</v>
      </c>
      <c r="G11" s="440"/>
      <c r="H11" s="440" t="s">
        <v>51</v>
      </c>
      <c r="I11" s="440" t="s">
        <v>531</v>
      </c>
      <c r="J11" s="441">
        <v>0</v>
      </c>
      <c r="K11" s="440">
        <v>0</v>
      </c>
      <c r="L11" s="440" t="s">
        <v>53</v>
      </c>
      <c r="M11" s="442">
        <v>321796</v>
      </c>
      <c r="N11" s="440" t="s">
        <v>87</v>
      </c>
      <c r="O11" s="442">
        <v>212628</v>
      </c>
      <c r="P11" s="440"/>
      <c r="Q11" s="443">
        <v>0.66075401807356215</v>
      </c>
      <c r="R11" s="440"/>
      <c r="S11" s="444">
        <v>0</v>
      </c>
      <c r="T11" s="440">
        <v>109168</v>
      </c>
      <c r="U11" s="443">
        <v>0.33924598192643785</v>
      </c>
      <c r="V11" s="440">
        <v>18238</v>
      </c>
      <c r="W11" s="181"/>
      <c r="X11" s="154"/>
      <c r="Y11" s="6"/>
      <c r="Z11" s="6"/>
      <c r="AA11" s="6"/>
      <c r="AB11" s="6"/>
      <c r="AC11" s="6"/>
      <c r="AD11" s="6"/>
      <c r="AE11" s="6"/>
      <c r="AF11" s="6"/>
    </row>
    <row r="12" spans="1:32" s="45" customFormat="1" ht="17" customHeight="1" x14ac:dyDescent="0.2">
      <c r="A12" s="180">
        <v>10</v>
      </c>
      <c r="B12" s="253" t="s">
        <v>524</v>
      </c>
      <c r="C12" s="253" t="s">
        <v>554</v>
      </c>
      <c r="D12" s="253" t="s">
        <v>562</v>
      </c>
      <c r="E12" s="328" t="s">
        <v>29</v>
      </c>
      <c r="F12" s="328" t="s">
        <v>30</v>
      </c>
      <c r="G12" s="328"/>
      <c r="H12" s="328" t="s">
        <v>563</v>
      </c>
      <c r="I12" s="328" t="s">
        <v>557</v>
      </c>
      <c r="J12" s="361">
        <v>2.8576388888888887E-2</v>
      </c>
      <c r="K12" s="426">
        <v>21</v>
      </c>
      <c r="L12" s="378" t="s">
        <v>41</v>
      </c>
      <c r="M12" s="382">
        <v>292339</v>
      </c>
      <c r="N12" s="253" t="s">
        <v>47</v>
      </c>
      <c r="O12" s="391">
        <v>196853</v>
      </c>
      <c r="P12" s="396">
        <v>144516</v>
      </c>
      <c r="Q12" s="403">
        <v>0.67337235196125045</v>
      </c>
      <c r="R12" s="407">
        <v>0</v>
      </c>
      <c r="S12" s="411">
        <v>0</v>
      </c>
      <c r="T12" s="396">
        <v>95486</v>
      </c>
      <c r="U12" s="403">
        <v>0.32662764803874955</v>
      </c>
      <c r="V12" s="416">
        <v>51971</v>
      </c>
      <c r="W12" s="181"/>
      <c r="X12" s="154"/>
      <c r="Y12" s="6"/>
      <c r="Z12" s="6"/>
      <c r="AA12" s="6"/>
      <c r="AB12" s="6"/>
      <c r="AC12" s="6"/>
      <c r="AD12" s="6"/>
      <c r="AE12" s="6"/>
      <c r="AF12" s="6"/>
    </row>
    <row r="13" spans="1:32" s="45" customFormat="1" ht="17" customHeight="1" x14ac:dyDescent="0.2">
      <c r="A13" s="180">
        <v>11</v>
      </c>
      <c r="B13" s="174" t="s">
        <v>55</v>
      </c>
      <c r="C13" s="174" t="s">
        <v>647</v>
      </c>
      <c r="D13" s="174" t="s">
        <v>649</v>
      </c>
      <c r="E13" s="174" t="s">
        <v>29</v>
      </c>
      <c r="F13" s="177" t="s">
        <v>30</v>
      </c>
      <c r="G13" s="177" t="s">
        <v>31</v>
      </c>
      <c r="H13" s="174" t="s">
        <v>650</v>
      </c>
      <c r="I13" s="177" t="s">
        <v>33</v>
      </c>
      <c r="J13" s="218">
        <v>8.4837962962962966E-3</v>
      </c>
      <c r="K13" s="423">
        <v>26</v>
      </c>
      <c r="L13" s="173" t="s">
        <v>34</v>
      </c>
      <c r="M13" s="199">
        <v>279851</v>
      </c>
      <c r="N13" s="174" t="s">
        <v>59</v>
      </c>
      <c r="O13" s="201">
        <v>195721</v>
      </c>
      <c r="P13" s="201">
        <v>78288</v>
      </c>
      <c r="Q13" s="233">
        <v>0.7</v>
      </c>
      <c r="R13" s="206">
        <v>39887</v>
      </c>
      <c r="S13" s="237">
        <v>0.14249999999999999</v>
      </c>
      <c r="T13" s="201">
        <v>44243</v>
      </c>
      <c r="U13" s="233">
        <v>0.16</v>
      </c>
      <c r="V13" s="201">
        <v>13451</v>
      </c>
      <c r="W13" s="184"/>
      <c r="X13" s="156"/>
      <c r="Y13" s="24"/>
      <c r="Z13" s="24"/>
      <c r="AA13" s="24"/>
      <c r="AB13" s="24"/>
      <c r="AC13" s="24"/>
      <c r="AD13" s="24"/>
      <c r="AE13" s="24"/>
      <c r="AF13" s="24"/>
    </row>
    <row r="14" spans="1:32" s="264" customFormat="1" ht="17" customHeight="1" x14ac:dyDescent="0.2">
      <c r="A14" s="514">
        <v>12</v>
      </c>
      <c r="B14" s="251" t="s">
        <v>66</v>
      </c>
      <c r="C14" s="138" t="s">
        <v>67</v>
      </c>
      <c r="D14" s="138" t="s">
        <v>68</v>
      </c>
      <c r="E14" s="139" t="s">
        <v>29</v>
      </c>
      <c r="F14" s="139" t="s">
        <v>64</v>
      </c>
      <c r="G14" s="139" t="s">
        <v>85</v>
      </c>
      <c r="H14" s="139" t="s">
        <v>69</v>
      </c>
      <c r="I14" s="139" t="s">
        <v>33</v>
      </c>
      <c r="J14" s="216">
        <v>2.5694444444444443E-2</v>
      </c>
      <c r="K14" s="420">
        <v>4</v>
      </c>
      <c r="L14" s="173" t="s">
        <v>34</v>
      </c>
      <c r="M14" s="199">
        <v>278388</v>
      </c>
      <c r="N14" s="138" t="s">
        <v>544</v>
      </c>
      <c r="O14" s="206">
        <v>201288</v>
      </c>
      <c r="P14" s="206">
        <v>25539</v>
      </c>
      <c r="Q14" s="233">
        <v>0.7230484072589336</v>
      </c>
      <c r="R14" s="206">
        <v>0</v>
      </c>
      <c r="S14" s="230">
        <v>0</v>
      </c>
      <c r="T14" s="206">
        <v>77100</v>
      </c>
      <c r="U14" s="233">
        <v>0.2769515927410664</v>
      </c>
      <c r="V14" s="206">
        <v>41500</v>
      </c>
      <c r="W14" s="183"/>
      <c r="X14" s="156"/>
      <c r="Y14" s="24"/>
      <c r="Z14" s="24"/>
      <c r="AA14" s="24"/>
      <c r="AB14" s="24"/>
      <c r="AC14" s="24"/>
      <c r="AD14" s="24"/>
      <c r="AE14" s="24"/>
      <c r="AF14" s="24"/>
    </row>
    <row r="15" spans="1:32" s="264" customFormat="1" ht="17" customHeight="1" x14ac:dyDescent="0.2">
      <c r="A15" s="514">
        <v>13</v>
      </c>
      <c r="B15" s="138" t="s">
        <v>524</v>
      </c>
      <c r="C15" s="138" t="s">
        <v>554</v>
      </c>
      <c r="D15" s="138" t="s">
        <v>286</v>
      </c>
      <c r="E15" s="139" t="s">
        <v>29</v>
      </c>
      <c r="F15" s="139" t="s">
        <v>30</v>
      </c>
      <c r="G15" s="139"/>
      <c r="H15" s="139" t="s">
        <v>565</v>
      </c>
      <c r="I15" s="139" t="s">
        <v>557</v>
      </c>
      <c r="J15" s="216">
        <v>1.638888888888889E-2</v>
      </c>
      <c r="K15" s="420">
        <v>20</v>
      </c>
      <c r="L15" s="143" t="s">
        <v>41</v>
      </c>
      <c r="M15" s="199">
        <v>259793</v>
      </c>
      <c r="N15" s="138" t="s">
        <v>47</v>
      </c>
      <c r="O15" s="206">
        <v>150664</v>
      </c>
      <c r="P15" s="206">
        <v>109840</v>
      </c>
      <c r="Q15" s="233">
        <v>0.57993864345844581</v>
      </c>
      <c r="R15" s="206">
        <v>0</v>
      </c>
      <c r="S15" s="230">
        <v>0</v>
      </c>
      <c r="T15" s="206">
        <v>109129</v>
      </c>
      <c r="U15" s="233">
        <v>0.42006135654155424</v>
      </c>
      <c r="V15" s="206">
        <v>47782</v>
      </c>
      <c r="W15" s="184"/>
      <c r="X15" s="157"/>
      <c r="Y15" s="30"/>
      <c r="Z15" s="30"/>
      <c r="AA15" s="30"/>
      <c r="AB15" s="30"/>
      <c r="AC15" s="30"/>
      <c r="AD15" s="30"/>
      <c r="AE15" s="30"/>
      <c r="AF15" s="30"/>
    </row>
    <row r="16" spans="1:32" s="264" customFormat="1" ht="17" customHeight="1" x14ac:dyDescent="0.2">
      <c r="A16" s="180">
        <v>14</v>
      </c>
      <c r="B16" s="251" t="s">
        <v>26</v>
      </c>
      <c r="C16" s="138" t="s">
        <v>27</v>
      </c>
      <c r="D16" s="266" t="s">
        <v>71</v>
      </c>
      <c r="E16" s="266" t="s">
        <v>29</v>
      </c>
      <c r="F16" s="251" t="s">
        <v>30</v>
      </c>
      <c r="G16" s="251"/>
      <c r="H16" s="266" t="s">
        <v>72</v>
      </c>
      <c r="I16" s="266" t="s">
        <v>33</v>
      </c>
      <c r="J16" s="267">
        <v>3.5451388888888886E-2</v>
      </c>
      <c r="K16" s="268">
        <v>4</v>
      </c>
      <c r="L16" s="254" t="s">
        <v>41</v>
      </c>
      <c r="M16" s="231">
        <v>247329</v>
      </c>
      <c r="N16" s="266" t="s">
        <v>35</v>
      </c>
      <c r="O16" s="231">
        <v>76320</v>
      </c>
      <c r="P16" s="231" t="s">
        <v>36</v>
      </c>
      <c r="Q16" s="269">
        <v>0.30857683490411558</v>
      </c>
      <c r="R16" s="231"/>
      <c r="S16" s="278"/>
      <c r="T16" s="231">
        <v>171009</v>
      </c>
      <c r="U16" s="269">
        <v>0.69142316509588442</v>
      </c>
      <c r="V16" s="231"/>
      <c r="W16" s="261"/>
      <c r="X16" s="262"/>
      <c r="Y16" s="263"/>
      <c r="Z16" s="263"/>
      <c r="AA16" s="263"/>
      <c r="AB16" s="263"/>
      <c r="AC16" s="263"/>
      <c r="AD16" s="263"/>
      <c r="AE16" s="263"/>
      <c r="AF16" s="263"/>
    </row>
    <row r="17" spans="1:32" s="264" customFormat="1" ht="17" customHeight="1" x14ac:dyDescent="0.2">
      <c r="A17" s="180">
        <v>15</v>
      </c>
      <c r="B17" s="253" t="s">
        <v>26</v>
      </c>
      <c r="C17" s="253" t="s">
        <v>27</v>
      </c>
      <c r="D17" s="253" t="s">
        <v>77</v>
      </c>
      <c r="E17" s="328" t="s">
        <v>29</v>
      </c>
      <c r="F17" s="328" t="s">
        <v>30</v>
      </c>
      <c r="G17" s="328" t="s">
        <v>31</v>
      </c>
      <c r="H17" s="328" t="s">
        <v>78</v>
      </c>
      <c r="I17" s="328" t="s">
        <v>33</v>
      </c>
      <c r="J17" s="361">
        <v>1.1215277777777777E-2</v>
      </c>
      <c r="K17" s="426">
        <v>27</v>
      </c>
      <c r="L17" s="378" t="s">
        <v>41</v>
      </c>
      <c r="M17" s="382">
        <v>246060</v>
      </c>
      <c r="N17" s="253" t="s">
        <v>42</v>
      </c>
      <c r="O17" s="391">
        <v>215092</v>
      </c>
      <c r="P17" s="396">
        <v>130407</v>
      </c>
      <c r="Q17" s="403">
        <v>0.87414451759733403</v>
      </c>
      <c r="R17" s="407"/>
      <c r="S17" s="411"/>
      <c r="T17" s="396">
        <v>30968</v>
      </c>
      <c r="U17" s="403">
        <v>0.12585548240266603</v>
      </c>
      <c r="V17" s="416"/>
      <c r="W17" s="184"/>
      <c r="X17" s="156"/>
      <c r="Y17" s="24"/>
      <c r="Z17" s="24"/>
      <c r="AA17" s="24"/>
      <c r="AB17" s="24"/>
      <c r="AC17" s="24"/>
      <c r="AD17" s="24"/>
      <c r="AE17" s="24"/>
      <c r="AF17" s="24"/>
    </row>
    <row r="18" spans="1:32" s="45" customFormat="1" ht="17" customHeight="1" x14ac:dyDescent="0.2">
      <c r="A18" s="514">
        <v>16</v>
      </c>
      <c r="B18" s="251" t="s">
        <v>610</v>
      </c>
      <c r="C18" s="138" t="s">
        <v>610</v>
      </c>
      <c r="D18" s="138" t="s">
        <v>613</v>
      </c>
      <c r="E18" s="138" t="s">
        <v>29</v>
      </c>
      <c r="F18" s="139" t="s">
        <v>64</v>
      </c>
      <c r="G18" s="139"/>
      <c r="H18" s="139" t="s">
        <v>93</v>
      </c>
      <c r="I18" s="139" t="s">
        <v>33</v>
      </c>
      <c r="J18" s="214">
        <v>3.2673611111111105E-2</v>
      </c>
      <c r="K18" s="215">
        <v>2</v>
      </c>
      <c r="L18" s="143" t="s">
        <v>34</v>
      </c>
      <c r="M18" s="198">
        <v>228150</v>
      </c>
      <c r="N18" s="138" t="s">
        <v>42</v>
      </c>
      <c r="O18" s="198">
        <v>171638</v>
      </c>
      <c r="P18" s="206">
        <v>93049</v>
      </c>
      <c r="Q18" s="233">
        <v>0.75230330922638611</v>
      </c>
      <c r="R18" s="206"/>
      <c r="S18" s="230"/>
      <c r="T18" s="208">
        <v>56512</v>
      </c>
      <c r="U18" s="233">
        <v>0.24769669077361384</v>
      </c>
      <c r="V18" s="208"/>
      <c r="W18" s="184"/>
      <c r="X18" s="156"/>
      <c r="Y18" s="24"/>
      <c r="Z18" s="24"/>
      <c r="AA18" s="24"/>
      <c r="AB18" s="24"/>
      <c r="AC18" s="24"/>
      <c r="AD18" s="24"/>
      <c r="AE18" s="24"/>
      <c r="AF18" s="24"/>
    </row>
    <row r="19" spans="1:32" s="45" customFormat="1" ht="17" customHeight="1" x14ac:dyDescent="0.2">
      <c r="A19" s="514">
        <v>17</v>
      </c>
      <c r="B19" s="253" t="s">
        <v>524</v>
      </c>
      <c r="C19" s="253" t="s">
        <v>554</v>
      </c>
      <c r="D19" s="253" t="s">
        <v>555</v>
      </c>
      <c r="E19" s="328" t="s">
        <v>29</v>
      </c>
      <c r="F19" s="328" t="s">
        <v>30</v>
      </c>
      <c r="G19" s="328"/>
      <c r="H19" s="253" t="s">
        <v>556</v>
      </c>
      <c r="I19" s="328" t="s">
        <v>557</v>
      </c>
      <c r="J19" s="361">
        <v>4.7824074074074074E-2</v>
      </c>
      <c r="K19" s="426">
        <v>3</v>
      </c>
      <c r="L19" s="378" t="s">
        <v>41</v>
      </c>
      <c r="M19" s="382">
        <v>227193</v>
      </c>
      <c r="N19" s="253" t="s">
        <v>47</v>
      </c>
      <c r="O19" s="391">
        <v>90430</v>
      </c>
      <c r="P19" s="396">
        <v>66309</v>
      </c>
      <c r="Q19" s="403">
        <v>0.39803162949562709</v>
      </c>
      <c r="R19" s="407">
        <v>0</v>
      </c>
      <c r="S19" s="411">
        <v>0</v>
      </c>
      <c r="T19" s="396">
        <v>136763</v>
      </c>
      <c r="U19" s="403">
        <v>0.60196837050437291</v>
      </c>
      <c r="V19" s="416">
        <v>50380</v>
      </c>
      <c r="W19" s="181"/>
      <c r="X19" s="154"/>
      <c r="Y19" s="6"/>
      <c r="Z19" s="6"/>
      <c r="AA19" s="6"/>
      <c r="AB19" s="6"/>
      <c r="AC19" s="6"/>
      <c r="AD19" s="6"/>
      <c r="AE19" s="6"/>
      <c r="AF19" s="6"/>
    </row>
    <row r="20" spans="1:32" s="45" customFormat="1" ht="17" customHeight="1" x14ac:dyDescent="0.2">
      <c r="A20" s="180">
        <v>18</v>
      </c>
      <c r="B20" s="253" t="s">
        <v>26</v>
      </c>
      <c r="C20" s="253" t="s">
        <v>27</v>
      </c>
      <c r="D20" s="253" t="s">
        <v>525</v>
      </c>
      <c r="E20" s="328" t="s">
        <v>29</v>
      </c>
      <c r="F20" s="328" t="s">
        <v>30</v>
      </c>
      <c r="G20" s="328" t="s">
        <v>36</v>
      </c>
      <c r="H20" s="328" t="s">
        <v>526</v>
      </c>
      <c r="I20" s="328" t="s">
        <v>33</v>
      </c>
      <c r="J20" s="361">
        <v>2.6944444444444441E-2</v>
      </c>
      <c r="K20" s="426">
        <v>10</v>
      </c>
      <c r="L20" s="378" t="s">
        <v>41</v>
      </c>
      <c r="M20" s="382">
        <v>188851</v>
      </c>
      <c r="N20" s="253" t="s">
        <v>42</v>
      </c>
      <c r="O20" s="391">
        <v>57944</v>
      </c>
      <c r="P20" s="396">
        <v>35171</v>
      </c>
      <c r="Q20" s="403">
        <v>0.30682389820546357</v>
      </c>
      <c r="R20" s="407"/>
      <c r="S20" s="411"/>
      <c r="T20" s="396">
        <v>130907</v>
      </c>
      <c r="U20" s="403">
        <v>0.69317610179453648</v>
      </c>
      <c r="V20" s="416"/>
      <c r="W20" s="181"/>
      <c r="X20" s="154"/>
      <c r="Y20" s="6"/>
      <c r="Z20" s="6"/>
      <c r="AA20" s="6"/>
      <c r="AB20" s="6"/>
      <c r="AC20" s="6"/>
      <c r="AD20" s="6"/>
      <c r="AE20" s="6"/>
      <c r="AF20" s="6"/>
    </row>
    <row r="21" spans="1:32" s="45" customFormat="1" ht="17" customHeight="1" x14ac:dyDescent="0.2">
      <c r="A21" s="180">
        <v>19</v>
      </c>
      <c r="B21" s="253" t="s">
        <v>48</v>
      </c>
      <c r="C21" s="253" t="s">
        <v>83</v>
      </c>
      <c r="D21" s="253" t="s">
        <v>84</v>
      </c>
      <c r="E21" s="328" t="s">
        <v>29</v>
      </c>
      <c r="F21" s="328" t="s">
        <v>64</v>
      </c>
      <c r="G21" s="328" t="s">
        <v>85</v>
      </c>
      <c r="H21" s="328" t="s">
        <v>86</v>
      </c>
      <c r="I21" s="328" t="s">
        <v>33</v>
      </c>
      <c r="J21" s="367">
        <v>2.4560185185185185E-2</v>
      </c>
      <c r="K21" s="424">
        <v>4</v>
      </c>
      <c r="L21" s="378" t="s">
        <v>53</v>
      </c>
      <c r="M21" s="382">
        <v>173431</v>
      </c>
      <c r="N21" s="253" t="s">
        <v>87</v>
      </c>
      <c r="O21" s="391">
        <v>43499</v>
      </c>
      <c r="P21" s="396"/>
      <c r="Q21" s="403">
        <v>0.25081444493775623</v>
      </c>
      <c r="R21" s="206"/>
      <c r="S21" s="237">
        <v>0</v>
      </c>
      <c r="T21" s="396">
        <v>129932</v>
      </c>
      <c r="U21" s="403">
        <v>0.74918555506224382</v>
      </c>
      <c r="V21" s="416">
        <v>61431</v>
      </c>
      <c r="W21" s="181"/>
      <c r="X21" s="154"/>
      <c r="Y21" s="6"/>
      <c r="Z21" s="6"/>
      <c r="AA21" s="6"/>
      <c r="AB21" s="6"/>
      <c r="AC21" s="6"/>
      <c r="AD21" s="6"/>
      <c r="AE21" s="6"/>
      <c r="AF21" s="6"/>
    </row>
    <row r="22" spans="1:32" s="45" customFormat="1" ht="17" customHeight="1" x14ac:dyDescent="0.2">
      <c r="A22" s="514">
        <v>20</v>
      </c>
      <c r="B22" s="251" t="s">
        <v>610</v>
      </c>
      <c r="C22" s="138" t="s">
        <v>610</v>
      </c>
      <c r="D22" s="174" t="s">
        <v>612</v>
      </c>
      <c r="E22" s="174" t="s">
        <v>29</v>
      </c>
      <c r="F22" s="177" t="s">
        <v>602</v>
      </c>
      <c r="G22" s="177"/>
      <c r="H22" s="189" t="s">
        <v>550</v>
      </c>
      <c r="I22" s="174" t="s">
        <v>33</v>
      </c>
      <c r="J22" s="218">
        <v>3.1655092592592596E-2</v>
      </c>
      <c r="K22" s="219">
        <v>4</v>
      </c>
      <c r="L22" s="143" t="s">
        <v>34</v>
      </c>
      <c r="M22" s="199">
        <v>157967</v>
      </c>
      <c r="N22" s="174" t="s">
        <v>42</v>
      </c>
      <c r="O22" s="201">
        <v>154071</v>
      </c>
      <c r="P22" s="201">
        <v>83279</v>
      </c>
      <c r="Q22" s="241">
        <v>0.97533662093981655</v>
      </c>
      <c r="R22" s="206"/>
      <c r="S22" s="237"/>
      <c r="T22" s="201">
        <v>3896</v>
      </c>
      <c r="U22" s="241">
        <v>2.4663379060183455E-2</v>
      </c>
      <c r="V22" s="201"/>
      <c r="W22" s="184"/>
      <c r="X22" s="156"/>
      <c r="Y22" s="24"/>
      <c r="Z22" s="24"/>
      <c r="AA22" s="24"/>
      <c r="AB22" s="24"/>
      <c r="AC22" s="24"/>
      <c r="AD22" s="24"/>
      <c r="AE22" s="24"/>
      <c r="AF22" s="24"/>
    </row>
    <row r="23" spans="1:32" s="45" customFormat="1" ht="17" customHeight="1" x14ac:dyDescent="0.2">
      <c r="A23" s="514">
        <v>21</v>
      </c>
      <c r="B23" s="138" t="s">
        <v>524</v>
      </c>
      <c r="C23" s="138" t="s">
        <v>554</v>
      </c>
      <c r="D23" s="138" t="s">
        <v>566</v>
      </c>
      <c r="E23" s="139" t="s">
        <v>29</v>
      </c>
      <c r="F23" s="139" t="s">
        <v>30</v>
      </c>
      <c r="G23" s="139"/>
      <c r="H23" s="139" t="s">
        <v>564</v>
      </c>
      <c r="I23" s="139" t="s">
        <v>557</v>
      </c>
      <c r="J23" s="216">
        <v>2.8842592592592593E-2</v>
      </c>
      <c r="K23" s="217">
        <v>8</v>
      </c>
      <c r="L23" s="143" t="s">
        <v>41</v>
      </c>
      <c r="M23" s="198">
        <v>150023</v>
      </c>
      <c r="N23" s="138" t="s">
        <v>47</v>
      </c>
      <c r="O23" s="206">
        <v>74976</v>
      </c>
      <c r="P23" s="206">
        <v>55410</v>
      </c>
      <c r="Q23" s="233">
        <v>0.49976336961665879</v>
      </c>
      <c r="R23" s="206">
        <v>0</v>
      </c>
      <c r="S23" s="230">
        <v>0</v>
      </c>
      <c r="T23" s="206">
        <v>75047</v>
      </c>
      <c r="U23" s="233">
        <v>0.50023663038334121</v>
      </c>
      <c r="V23" s="206">
        <v>36891</v>
      </c>
      <c r="W23" s="181"/>
      <c r="X23" s="154"/>
      <c r="Y23" s="6"/>
      <c r="Z23" s="6"/>
      <c r="AA23" s="6"/>
      <c r="AB23" s="6"/>
      <c r="AC23" s="6"/>
      <c r="AD23" s="6"/>
      <c r="AE23" s="6"/>
      <c r="AF23" s="6"/>
    </row>
    <row r="24" spans="1:32" s="45" customFormat="1" ht="17" customHeight="1" x14ac:dyDescent="0.2">
      <c r="A24" s="180">
        <v>22</v>
      </c>
      <c r="B24" s="516" t="s">
        <v>48</v>
      </c>
      <c r="C24" s="174" t="s">
        <v>49</v>
      </c>
      <c r="D24" s="174" t="s">
        <v>79</v>
      </c>
      <c r="E24" s="174" t="s">
        <v>29</v>
      </c>
      <c r="F24" s="177" t="s">
        <v>80</v>
      </c>
      <c r="G24" s="177" t="s">
        <v>81</v>
      </c>
      <c r="H24" s="174" t="s">
        <v>82</v>
      </c>
      <c r="I24" s="174" t="s">
        <v>531</v>
      </c>
      <c r="J24" s="174">
        <v>0</v>
      </c>
      <c r="K24" s="219">
        <v>0</v>
      </c>
      <c r="L24" s="174" t="s">
        <v>53</v>
      </c>
      <c r="M24" s="201">
        <v>145555</v>
      </c>
      <c r="N24" s="174" t="s">
        <v>87</v>
      </c>
      <c r="O24" s="201">
        <v>109022</v>
      </c>
      <c r="P24" s="219"/>
      <c r="Q24" s="235">
        <v>0.74900896568307518</v>
      </c>
      <c r="R24" s="492"/>
      <c r="S24" s="492">
        <v>0</v>
      </c>
      <c r="T24" s="201">
        <v>36533</v>
      </c>
      <c r="U24" s="235">
        <v>0.25099103431692488</v>
      </c>
      <c r="V24" s="493">
        <v>5849</v>
      </c>
      <c r="W24" s="185"/>
      <c r="X24" s="2"/>
      <c r="Y24" s="3"/>
      <c r="Z24" s="3"/>
      <c r="AA24" s="3"/>
      <c r="AB24" s="3"/>
      <c r="AC24" s="3"/>
      <c r="AD24" s="3"/>
      <c r="AE24" s="3"/>
      <c r="AF24" s="3"/>
    </row>
    <row r="25" spans="1:32" s="45" customFormat="1" ht="17" customHeight="1" x14ac:dyDescent="0.2">
      <c r="A25" s="180">
        <v>23</v>
      </c>
      <c r="B25" s="251" t="s">
        <v>26</v>
      </c>
      <c r="C25" s="138" t="s">
        <v>27</v>
      </c>
      <c r="D25" s="138" t="s">
        <v>139</v>
      </c>
      <c r="E25" s="139" t="s">
        <v>29</v>
      </c>
      <c r="F25" s="139" t="s">
        <v>140</v>
      </c>
      <c r="G25" s="139" t="s">
        <v>36</v>
      </c>
      <c r="H25" s="139" t="s">
        <v>141</v>
      </c>
      <c r="I25" s="139" t="s">
        <v>33</v>
      </c>
      <c r="J25" s="216">
        <v>1.9490740740740743E-2</v>
      </c>
      <c r="K25" s="217">
        <v>8</v>
      </c>
      <c r="L25" s="143" t="s">
        <v>41</v>
      </c>
      <c r="M25" s="198">
        <v>117712</v>
      </c>
      <c r="N25" s="138" t="s">
        <v>42</v>
      </c>
      <c r="O25" s="206">
        <v>57602</v>
      </c>
      <c r="P25" s="207">
        <v>38268</v>
      </c>
      <c r="Q25" s="233">
        <v>0.48934688052195191</v>
      </c>
      <c r="R25" s="206"/>
      <c r="S25" s="279"/>
      <c r="T25" s="206">
        <v>60110</v>
      </c>
      <c r="U25" s="233">
        <v>0.51065311947804815</v>
      </c>
      <c r="V25" s="234"/>
      <c r="W25" s="181"/>
      <c r="X25" s="154"/>
      <c r="Y25" s="6"/>
      <c r="Z25" s="6"/>
      <c r="AA25" s="6"/>
      <c r="AB25" s="6"/>
      <c r="AC25" s="6"/>
      <c r="AD25" s="6"/>
      <c r="AE25" s="6"/>
      <c r="AF25" s="6"/>
    </row>
    <row r="26" spans="1:32" s="45" customFormat="1" ht="17" customHeight="1" x14ac:dyDescent="0.2">
      <c r="A26" s="514">
        <v>24</v>
      </c>
      <c r="B26" s="251" t="s">
        <v>26</v>
      </c>
      <c r="C26" s="138" t="s">
        <v>27</v>
      </c>
      <c r="D26" s="172" t="s">
        <v>94</v>
      </c>
      <c r="E26" s="172" t="s">
        <v>29</v>
      </c>
      <c r="F26" s="173" t="s">
        <v>95</v>
      </c>
      <c r="G26" s="173" t="s">
        <v>36</v>
      </c>
      <c r="H26" s="173" t="s">
        <v>96</v>
      </c>
      <c r="I26" s="172" t="s">
        <v>33</v>
      </c>
      <c r="J26" s="222">
        <v>5.31712962962963E-2</v>
      </c>
      <c r="K26" s="221">
        <v>4</v>
      </c>
      <c r="L26" s="173" t="s">
        <v>41</v>
      </c>
      <c r="M26" s="200">
        <v>106620</v>
      </c>
      <c r="N26" s="172" t="s">
        <v>42</v>
      </c>
      <c r="O26" s="209">
        <v>84155</v>
      </c>
      <c r="P26" s="209">
        <v>52741</v>
      </c>
      <c r="Q26" s="233">
        <v>0.78929844306884267</v>
      </c>
      <c r="R26" s="206"/>
      <c r="S26" s="279"/>
      <c r="T26" s="201">
        <v>22465</v>
      </c>
      <c r="U26" s="233">
        <v>0.21070155693115739</v>
      </c>
      <c r="V26" s="209"/>
      <c r="W26" s="181"/>
      <c r="X26" s="154"/>
      <c r="Y26" s="6"/>
      <c r="Z26" s="6"/>
      <c r="AA26" s="6"/>
      <c r="AB26" s="6"/>
      <c r="AC26" s="6"/>
      <c r="AD26" s="6"/>
      <c r="AE26" s="6"/>
      <c r="AF26" s="6"/>
    </row>
    <row r="27" spans="1:32" s="45" customFormat="1" ht="17" customHeight="1" x14ac:dyDescent="0.2">
      <c r="A27" s="514">
        <v>25</v>
      </c>
      <c r="B27" s="138" t="s">
        <v>48</v>
      </c>
      <c r="C27" s="138" t="s">
        <v>49</v>
      </c>
      <c r="D27" s="138" t="s">
        <v>137</v>
      </c>
      <c r="E27" s="139" t="s">
        <v>29</v>
      </c>
      <c r="F27" s="139" t="s">
        <v>308</v>
      </c>
      <c r="G27" s="139" t="s">
        <v>113</v>
      </c>
      <c r="H27" s="139" t="s">
        <v>138</v>
      </c>
      <c r="I27" s="139" t="s">
        <v>33</v>
      </c>
      <c r="J27" s="214">
        <v>1.6307870370370372E-2</v>
      </c>
      <c r="K27" s="429">
        <v>4</v>
      </c>
      <c r="L27" s="143" t="s">
        <v>53</v>
      </c>
      <c r="M27" s="198">
        <v>103232</v>
      </c>
      <c r="N27" s="138" t="s">
        <v>87</v>
      </c>
      <c r="O27" s="198">
        <v>81328</v>
      </c>
      <c r="P27" s="208"/>
      <c r="Q27" s="233">
        <v>0.78781773093614382</v>
      </c>
      <c r="R27" s="198"/>
      <c r="S27" s="230">
        <v>0</v>
      </c>
      <c r="T27" s="208">
        <v>21904</v>
      </c>
      <c r="U27" s="233">
        <v>0.21218226906385618</v>
      </c>
      <c r="V27" s="207">
        <v>7193</v>
      </c>
      <c r="W27" s="181"/>
      <c r="X27" s="154"/>
      <c r="Y27" s="6"/>
      <c r="Z27" s="6"/>
      <c r="AA27" s="6"/>
      <c r="AB27" s="6"/>
      <c r="AC27" s="6"/>
      <c r="AD27" s="6"/>
      <c r="AE27" s="6"/>
      <c r="AF27" s="6"/>
    </row>
    <row r="28" spans="1:32" s="45" customFormat="1" ht="17" customHeight="1" x14ac:dyDescent="0.2">
      <c r="A28" s="180">
        <v>26</v>
      </c>
      <c r="B28" s="138" t="s">
        <v>48</v>
      </c>
      <c r="C28" s="138" t="s">
        <v>83</v>
      </c>
      <c r="D28" s="138" t="s">
        <v>115</v>
      </c>
      <c r="E28" s="139" t="s">
        <v>29</v>
      </c>
      <c r="F28" s="139" t="s">
        <v>64</v>
      </c>
      <c r="G28" s="139" t="s">
        <v>85</v>
      </c>
      <c r="H28" s="139" t="s">
        <v>117</v>
      </c>
      <c r="I28" s="139" t="s">
        <v>33</v>
      </c>
      <c r="J28" s="216">
        <v>2.4340277777777777E-2</v>
      </c>
      <c r="K28" s="217">
        <v>3</v>
      </c>
      <c r="L28" s="143" t="s">
        <v>53</v>
      </c>
      <c r="M28" s="198">
        <v>99532</v>
      </c>
      <c r="N28" s="138" t="s">
        <v>87</v>
      </c>
      <c r="O28" s="206">
        <v>42165</v>
      </c>
      <c r="P28" s="206"/>
      <c r="Q28" s="233">
        <v>0.42363260057067076</v>
      </c>
      <c r="R28" s="206"/>
      <c r="S28" s="230">
        <v>0</v>
      </c>
      <c r="T28" s="206">
        <v>57367</v>
      </c>
      <c r="U28" s="233">
        <v>0.57636739942932924</v>
      </c>
      <c r="V28" s="206">
        <v>32546</v>
      </c>
      <c r="W28" s="181"/>
      <c r="X28" s="154"/>
      <c r="Y28" s="6"/>
      <c r="Z28" s="6"/>
      <c r="AA28" s="6"/>
      <c r="AB28" s="6"/>
      <c r="AC28" s="6"/>
      <c r="AD28" s="6"/>
      <c r="AE28" s="6"/>
      <c r="AF28" s="6"/>
    </row>
    <row r="29" spans="1:32" s="45" customFormat="1" ht="17" customHeight="1" x14ac:dyDescent="0.2">
      <c r="A29" s="180">
        <v>27</v>
      </c>
      <c r="B29" s="138" t="s">
        <v>26</v>
      </c>
      <c r="C29" s="174" t="s">
        <v>27</v>
      </c>
      <c r="D29" s="142" t="s">
        <v>101</v>
      </c>
      <c r="E29" s="142" t="s">
        <v>29</v>
      </c>
      <c r="F29" s="143" t="s">
        <v>102</v>
      </c>
      <c r="G29" s="143" t="s">
        <v>36</v>
      </c>
      <c r="H29" s="143" t="s">
        <v>103</v>
      </c>
      <c r="I29" s="142" t="s">
        <v>33</v>
      </c>
      <c r="J29" s="216">
        <v>3.3125000000000002E-2</v>
      </c>
      <c r="K29" s="217">
        <v>4</v>
      </c>
      <c r="L29" s="143" t="s">
        <v>41</v>
      </c>
      <c r="M29" s="198">
        <v>88510</v>
      </c>
      <c r="N29" s="138" t="s">
        <v>42</v>
      </c>
      <c r="O29" s="206">
        <v>76045</v>
      </c>
      <c r="P29" s="206">
        <v>43401</v>
      </c>
      <c r="Q29" s="233">
        <v>0.8591684555417467</v>
      </c>
      <c r="R29" s="206"/>
      <c r="S29" s="237"/>
      <c r="T29" s="206">
        <v>12465</v>
      </c>
      <c r="U29" s="238">
        <v>0.1408315444582533</v>
      </c>
      <c r="V29" s="206"/>
      <c r="W29" s="181"/>
      <c r="X29" s="154"/>
      <c r="Y29" s="6"/>
      <c r="Z29" s="6"/>
      <c r="AA29" s="6"/>
      <c r="AB29" s="6"/>
      <c r="AC29" s="6"/>
      <c r="AD29" s="6"/>
      <c r="AE29" s="6"/>
      <c r="AF29" s="6"/>
    </row>
    <row r="30" spans="1:32" s="45" customFormat="1" ht="17" customHeight="1" x14ac:dyDescent="0.2">
      <c r="A30" s="514">
        <v>28</v>
      </c>
      <c r="B30" s="251" t="s">
        <v>48</v>
      </c>
      <c r="C30" s="258" t="s">
        <v>133</v>
      </c>
      <c r="D30" s="258" t="s">
        <v>575</v>
      </c>
      <c r="E30" s="271" t="s">
        <v>29</v>
      </c>
      <c r="F30" s="271" t="s">
        <v>308</v>
      </c>
      <c r="G30" s="271" t="s">
        <v>113</v>
      </c>
      <c r="H30" s="271" t="s">
        <v>576</v>
      </c>
      <c r="I30" s="271" t="s">
        <v>33</v>
      </c>
      <c r="J30" s="255">
        <v>3.0555555555555555E-2</v>
      </c>
      <c r="K30" s="425">
        <v>8</v>
      </c>
      <c r="L30" s="254" t="s">
        <v>53</v>
      </c>
      <c r="M30" s="257">
        <v>85166</v>
      </c>
      <c r="N30" s="258" t="s">
        <v>87</v>
      </c>
      <c r="O30" s="205">
        <v>65017</v>
      </c>
      <c r="P30" s="276"/>
      <c r="Q30" s="232">
        <v>0.76341497780804546</v>
      </c>
      <c r="R30" s="206"/>
      <c r="S30" s="237">
        <v>0</v>
      </c>
      <c r="T30" s="205">
        <v>20149</v>
      </c>
      <c r="U30" s="232">
        <v>0.23658502219195454</v>
      </c>
      <c r="V30" s="277">
        <v>6547</v>
      </c>
      <c r="W30" s="261"/>
      <c r="X30" s="262"/>
      <c r="Y30" s="263"/>
      <c r="Z30" s="263"/>
      <c r="AA30" s="263"/>
      <c r="AB30" s="263"/>
      <c r="AC30" s="263"/>
      <c r="AD30" s="263"/>
      <c r="AE30" s="263"/>
      <c r="AF30" s="263"/>
    </row>
    <row r="31" spans="1:32" s="45" customFormat="1" ht="17" customHeight="1" x14ac:dyDescent="0.2">
      <c r="A31" s="514">
        <v>29</v>
      </c>
      <c r="B31" s="251" t="s">
        <v>48</v>
      </c>
      <c r="C31" s="138" t="s">
        <v>83</v>
      </c>
      <c r="D31" s="172" t="s">
        <v>228</v>
      </c>
      <c r="E31" s="174" t="s">
        <v>29</v>
      </c>
      <c r="F31" s="173" t="s">
        <v>64</v>
      </c>
      <c r="G31" s="173" t="s">
        <v>161</v>
      </c>
      <c r="H31" s="173" t="s">
        <v>229</v>
      </c>
      <c r="I31" s="172" t="s">
        <v>33</v>
      </c>
      <c r="J31" s="220">
        <v>1.6736111111111111E-2</v>
      </c>
      <c r="K31" s="221">
        <v>20</v>
      </c>
      <c r="L31" s="173" t="s">
        <v>53</v>
      </c>
      <c r="M31" s="200">
        <v>84191</v>
      </c>
      <c r="N31" s="172" t="s">
        <v>87</v>
      </c>
      <c r="O31" s="209">
        <v>4091</v>
      </c>
      <c r="P31" s="209"/>
      <c r="Q31" s="239">
        <v>4.8591892245014312E-2</v>
      </c>
      <c r="R31" s="209"/>
      <c r="S31" s="240">
        <v>0</v>
      </c>
      <c r="T31" s="209">
        <v>80100</v>
      </c>
      <c r="U31" s="239">
        <v>0.95140810775498563</v>
      </c>
      <c r="V31" s="209">
        <v>57605</v>
      </c>
      <c r="W31" s="181"/>
      <c r="X31" s="154"/>
      <c r="Y31" s="6"/>
      <c r="Z31" s="6"/>
      <c r="AA31" s="6"/>
      <c r="AB31" s="6"/>
      <c r="AC31" s="6"/>
      <c r="AD31" s="6"/>
      <c r="AE31" s="6"/>
      <c r="AF31" s="6"/>
    </row>
    <row r="32" spans="1:32" s="45" customFormat="1" ht="17" customHeight="1" x14ac:dyDescent="0.2">
      <c r="A32" s="180">
        <v>30</v>
      </c>
      <c r="B32" s="251" t="s">
        <v>610</v>
      </c>
      <c r="C32" s="138" t="s">
        <v>610</v>
      </c>
      <c r="D32" s="138" t="s">
        <v>656</v>
      </c>
      <c r="E32" s="139" t="s">
        <v>29</v>
      </c>
      <c r="F32" s="139" t="s">
        <v>64</v>
      </c>
      <c r="G32" s="139" t="s">
        <v>85</v>
      </c>
      <c r="H32" s="139" t="s">
        <v>657</v>
      </c>
      <c r="I32" s="139" t="s">
        <v>33</v>
      </c>
      <c r="J32" s="214">
        <v>3.9027777777777779E-2</v>
      </c>
      <c r="K32" s="215">
        <v>3</v>
      </c>
      <c r="L32" s="143" t="s">
        <v>34</v>
      </c>
      <c r="M32" s="198">
        <v>69781</v>
      </c>
      <c r="N32" s="138" t="s">
        <v>42</v>
      </c>
      <c r="O32" s="204">
        <v>6037</v>
      </c>
      <c r="P32" s="205">
        <v>4052</v>
      </c>
      <c r="Q32" s="229">
        <v>8.6513520872443794E-2</v>
      </c>
      <c r="R32" s="204"/>
      <c r="S32" s="230"/>
      <c r="T32" s="231">
        <v>63744</v>
      </c>
      <c r="U32" s="232">
        <v>0.91348647912755621</v>
      </c>
      <c r="V32" s="231"/>
      <c r="W32" s="181"/>
      <c r="X32" s="154"/>
      <c r="Y32" s="6"/>
      <c r="Z32" s="6"/>
      <c r="AA32" s="6"/>
      <c r="AB32" s="6"/>
      <c r="AC32" s="6"/>
      <c r="AD32" s="6"/>
      <c r="AE32" s="6"/>
      <c r="AF32" s="6"/>
    </row>
    <row r="33" spans="1:32" s="45" customFormat="1" ht="17" customHeight="1" x14ac:dyDescent="0.2">
      <c r="A33" s="180">
        <v>31</v>
      </c>
      <c r="B33" s="251" t="s">
        <v>610</v>
      </c>
      <c r="C33" s="138" t="s">
        <v>610</v>
      </c>
      <c r="D33" s="172" t="s">
        <v>614</v>
      </c>
      <c r="E33" s="142" t="s">
        <v>29</v>
      </c>
      <c r="F33" s="143" t="s">
        <v>308</v>
      </c>
      <c r="G33" s="143"/>
      <c r="H33" s="143" t="s">
        <v>106</v>
      </c>
      <c r="I33" s="143" t="s">
        <v>33</v>
      </c>
      <c r="J33" s="214">
        <v>4.08912037037037E-2</v>
      </c>
      <c r="K33" s="215">
        <v>2</v>
      </c>
      <c r="L33" s="143" t="s">
        <v>34</v>
      </c>
      <c r="M33" s="198">
        <v>67174</v>
      </c>
      <c r="N33" s="138" t="s">
        <v>42</v>
      </c>
      <c r="O33" s="198">
        <v>61289</v>
      </c>
      <c r="P33" s="206">
        <v>39386</v>
      </c>
      <c r="Q33" s="233">
        <v>0.9123916991693215</v>
      </c>
      <c r="R33" s="198"/>
      <c r="S33" s="237"/>
      <c r="T33" s="208">
        <v>5885</v>
      </c>
      <c r="U33" s="238">
        <v>8.760830083067854E-2</v>
      </c>
      <c r="V33" s="208"/>
      <c r="W33" s="181"/>
      <c r="X33" s="154"/>
      <c r="Y33" s="6"/>
      <c r="Z33" s="6"/>
      <c r="AA33" s="6"/>
      <c r="AB33" s="6"/>
      <c r="AC33" s="6"/>
      <c r="AD33" s="6"/>
      <c r="AE33" s="6"/>
      <c r="AF33" s="6"/>
    </row>
    <row r="34" spans="1:32" s="45" customFormat="1" ht="17" customHeight="1" x14ac:dyDescent="0.2">
      <c r="A34" s="514">
        <v>32</v>
      </c>
      <c r="B34" s="138" t="s">
        <v>524</v>
      </c>
      <c r="C34" s="174" t="s">
        <v>559</v>
      </c>
      <c r="D34" s="174" t="s">
        <v>560</v>
      </c>
      <c r="E34" s="139" t="s">
        <v>29</v>
      </c>
      <c r="F34" s="177" t="s">
        <v>127</v>
      </c>
      <c r="G34" s="177"/>
      <c r="H34" s="191" t="s">
        <v>561</v>
      </c>
      <c r="I34" s="174" t="s">
        <v>557</v>
      </c>
      <c r="J34" s="218">
        <v>2.8402777777777777E-2</v>
      </c>
      <c r="K34" s="423">
        <v>14</v>
      </c>
      <c r="L34" s="143" t="s">
        <v>41</v>
      </c>
      <c r="M34" s="199">
        <v>65692</v>
      </c>
      <c r="N34" s="174" t="s">
        <v>47</v>
      </c>
      <c r="O34" s="201">
        <v>65692</v>
      </c>
      <c r="P34" s="201">
        <v>54985</v>
      </c>
      <c r="Q34" s="235">
        <v>1</v>
      </c>
      <c r="R34" s="206">
        <v>0</v>
      </c>
      <c r="S34" s="247">
        <v>0</v>
      </c>
      <c r="T34" s="201">
        <v>0</v>
      </c>
      <c r="U34" s="235">
        <v>0</v>
      </c>
      <c r="V34" s="201">
        <v>0</v>
      </c>
      <c r="W34" s="181"/>
      <c r="X34" s="154"/>
      <c r="Y34" s="6"/>
      <c r="Z34" s="6"/>
      <c r="AA34" s="6"/>
      <c r="AB34" s="6"/>
      <c r="AC34" s="6"/>
      <c r="AD34" s="6"/>
      <c r="AE34" s="6"/>
      <c r="AF34" s="6"/>
    </row>
    <row r="35" spans="1:32" s="45" customFormat="1" ht="17" customHeight="1" x14ac:dyDescent="0.2">
      <c r="A35" s="514">
        <v>33</v>
      </c>
      <c r="B35" s="170" t="s">
        <v>610</v>
      </c>
      <c r="C35" s="174" t="s">
        <v>610</v>
      </c>
      <c r="D35" s="175" t="s">
        <v>551</v>
      </c>
      <c r="E35" s="174" t="s">
        <v>29</v>
      </c>
      <c r="F35" s="143" t="s">
        <v>318</v>
      </c>
      <c r="G35" s="143" t="s">
        <v>85</v>
      </c>
      <c r="H35" s="143" t="s">
        <v>552</v>
      </c>
      <c r="I35" s="142" t="s">
        <v>33</v>
      </c>
      <c r="J35" s="216">
        <v>3.0115740740740738E-2</v>
      </c>
      <c r="K35" s="420">
        <v>4</v>
      </c>
      <c r="L35" s="143" t="s">
        <v>34</v>
      </c>
      <c r="M35" s="198">
        <v>63818</v>
      </c>
      <c r="N35" s="138" t="s">
        <v>42</v>
      </c>
      <c r="O35" s="206">
        <v>14985</v>
      </c>
      <c r="P35" s="206">
        <v>10504</v>
      </c>
      <c r="Q35" s="233">
        <v>0.23480836127738255</v>
      </c>
      <c r="R35" s="206"/>
      <c r="S35" s="237"/>
      <c r="T35" s="206">
        <v>48833</v>
      </c>
      <c r="U35" s="238">
        <v>0.76519163872261742</v>
      </c>
      <c r="V35" s="206"/>
      <c r="W35" s="181"/>
      <c r="X35" s="154"/>
      <c r="Y35" s="6"/>
      <c r="Z35" s="6"/>
      <c r="AA35" s="6"/>
      <c r="AB35" s="6"/>
      <c r="AC35" s="6"/>
      <c r="AD35" s="6"/>
      <c r="AE35" s="6"/>
      <c r="AF35" s="6"/>
    </row>
    <row r="36" spans="1:32" s="45" customFormat="1" ht="17" customHeight="1" x14ac:dyDescent="0.2">
      <c r="A36" s="180">
        <v>34</v>
      </c>
      <c r="B36" s="177" t="s">
        <v>610</v>
      </c>
      <c r="C36" s="174" t="s">
        <v>610</v>
      </c>
      <c r="D36" s="174" t="s">
        <v>513</v>
      </c>
      <c r="E36" s="174" t="s">
        <v>29</v>
      </c>
      <c r="F36" s="174" t="s">
        <v>309</v>
      </c>
      <c r="G36" s="174"/>
      <c r="H36" s="314" t="s">
        <v>523</v>
      </c>
      <c r="I36" s="174" t="s">
        <v>33</v>
      </c>
      <c r="J36" s="218">
        <v>1.9664351851851853E-2</v>
      </c>
      <c r="K36" s="423">
        <v>3</v>
      </c>
      <c r="L36" s="143" t="s">
        <v>34</v>
      </c>
      <c r="M36" s="199">
        <v>62970</v>
      </c>
      <c r="N36" s="174" t="s">
        <v>42</v>
      </c>
      <c r="O36" s="201">
        <v>61931</v>
      </c>
      <c r="P36" s="219">
        <v>33184</v>
      </c>
      <c r="Q36" s="235">
        <v>0.9835000794028903</v>
      </c>
      <c r="R36" s="206"/>
      <c r="S36" s="247"/>
      <c r="T36" s="201">
        <v>1039</v>
      </c>
      <c r="U36" s="235">
        <v>1.6499920597109734E-2</v>
      </c>
      <c r="V36" s="201"/>
      <c r="W36" s="184"/>
      <c r="X36" s="156"/>
      <c r="Y36" s="24"/>
      <c r="Z36" s="24"/>
      <c r="AA36" s="24"/>
      <c r="AB36" s="24"/>
      <c r="AC36" s="24"/>
      <c r="AD36" s="24"/>
      <c r="AE36" s="24"/>
      <c r="AF36" s="24"/>
    </row>
    <row r="37" spans="1:32" s="45" customFormat="1" ht="17" customHeight="1" x14ac:dyDescent="0.2">
      <c r="A37" s="180">
        <v>35</v>
      </c>
      <c r="B37" s="174" t="s">
        <v>610</v>
      </c>
      <c r="C37" s="171" t="s">
        <v>610</v>
      </c>
      <c r="D37" s="174" t="s">
        <v>129</v>
      </c>
      <c r="E37" s="142" t="s">
        <v>29</v>
      </c>
      <c r="F37" s="177" t="s">
        <v>512</v>
      </c>
      <c r="G37" s="177"/>
      <c r="H37" s="174" t="s">
        <v>132</v>
      </c>
      <c r="I37" s="177" t="s">
        <v>33</v>
      </c>
      <c r="J37" s="218">
        <v>1.8900462962962963E-2</v>
      </c>
      <c r="K37" s="423">
        <v>4</v>
      </c>
      <c r="L37" s="177" t="s">
        <v>34</v>
      </c>
      <c r="M37" s="199">
        <v>61567</v>
      </c>
      <c r="N37" s="174" t="s">
        <v>42</v>
      </c>
      <c r="O37" s="201">
        <v>50192</v>
      </c>
      <c r="P37" s="210">
        <v>26846</v>
      </c>
      <c r="Q37" s="241">
        <v>0.81524193155424174</v>
      </c>
      <c r="R37" s="199"/>
      <c r="S37" s="237"/>
      <c r="T37" s="199">
        <v>11375</v>
      </c>
      <c r="U37" s="241">
        <v>0.18475806844575829</v>
      </c>
      <c r="V37" s="201"/>
      <c r="W37" s="183"/>
      <c r="X37" s="156"/>
      <c r="Y37" s="24"/>
      <c r="Z37" s="24"/>
      <c r="AA37" s="24"/>
      <c r="AB37" s="24"/>
      <c r="AC37" s="24"/>
      <c r="AD37" s="24"/>
      <c r="AE37" s="24"/>
      <c r="AF37" s="24"/>
    </row>
    <row r="38" spans="1:32" s="45" customFormat="1" ht="17" customHeight="1" x14ac:dyDescent="0.2">
      <c r="A38" s="514">
        <v>36</v>
      </c>
      <c r="B38" s="138" t="s">
        <v>610</v>
      </c>
      <c r="C38" s="174" t="s">
        <v>610</v>
      </c>
      <c r="D38" s="138" t="s">
        <v>145</v>
      </c>
      <c r="E38" s="174" t="s">
        <v>29</v>
      </c>
      <c r="F38" s="139" t="s">
        <v>146</v>
      </c>
      <c r="G38" s="139" t="s">
        <v>147</v>
      </c>
      <c r="H38" s="139" t="s">
        <v>148</v>
      </c>
      <c r="I38" s="139" t="s">
        <v>33</v>
      </c>
      <c r="J38" s="216">
        <v>4.2245370370370371E-2</v>
      </c>
      <c r="K38" s="420">
        <v>5</v>
      </c>
      <c r="L38" s="143" t="s">
        <v>34</v>
      </c>
      <c r="M38" s="198">
        <v>59969</v>
      </c>
      <c r="N38" s="138" t="s">
        <v>42</v>
      </c>
      <c r="O38" s="206">
        <v>33908</v>
      </c>
      <c r="P38" s="207">
        <v>25592</v>
      </c>
      <c r="Q38" s="233">
        <v>0.56542546982607678</v>
      </c>
      <c r="R38" s="198"/>
      <c r="S38" s="230"/>
      <c r="T38" s="206">
        <v>26061</v>
      </c>
      <c r="U38" s="233">
        <v>0.43457453017392317</v>
      </c>
      <c r="V38" s="234"/>
      <c r="W38" s="181"/>
      <c r="X38" s="154"/>
      <c r="Y38" s="6"/>
      <c r="Z38" s="6"/>
      <c r="AA38" s="6"/>
      <c r="AB38" s="6"/>
      <c r="AC38" s="6"/>
      <c r="AD38" s="6"/>
      <c r="AE38" s="6"/>
      <c r="AF38" s="6"/>
    </row>
    <row r="39" spans="1:32" s="45" customFormat="1" ht="17" customHeight="1" x14ac:dyDescent="0.2">
      <c r="A39" s="514">
        <v>37</v>
      </c>
      <c r="B39" s="251" t="s">
        <v>610</v>
      </c>
      <c r="C39" s="138" t="s">
        <v>610</v>
      </c>
      <c r="D39" s="172" t="s">
        <v>616</v>
      </c>
      <c r="E39" s="172" t="s">
        <v>29</v>
      </c>
      <c r="F39" s="173" t="s">
        <v>318</v>
      </c>
      <c r="G39" s="173"/>
      <c r="H39" s="173" t="s">
        <v>123</v>
      </c>
      <c r="I39" s="172" t="s">
        <v>33</v>
      </c>
      <c r="J39" s="220">
        <v>2.6180555555555558E-2</v>
      </c>
      <c r="K39" s="221">
        <v>5</v>
      </c>
      <c r="L39" s="173" t="s">
        <v>34</v>
      </c>
      <c r="M39" s="200">
        <v>58890</v>
      </c>
      <c r="N39" s="172" t="s">
        <v>42</v>
      </c>
      <c r="O39" s="209">
        <v>55548</v>
      </c>
      <c r="P39" s="209">
        <v>31375</v>
      </c>
      <c r="Q39" s="239">
        <v>0.9432501273560876</v>
      </c>
      <c r="R39" s="209"/>
      <c r="S39" s="240"/>
      <c r="T39" s="209">
        <v>3342</v>
      </c>
      <c r="U39" s="239">
        <v>5.6749872643912382E-2</v>
      </c>
      <c r="V39" s="209"/>
      <c r="W39" s="181"/>
      <c r="X39" s="154"/>
      <c r="Y39" s="6"/>
      <c r="Z39" s="6"/>
      <c r="AA39" s="6"/>
      <c r="AB39" s="6"/>
      <c r="AC39" s="6"/>
      <c r="AD39" s="6"/>
      <c r="AE39" s="6"/>
      <c r="AF39" s="6"/>
    </row>
    <row r="40" spans="1:32" s="45" customFormat="1" ht="17" customHeight="1" x14ac:dyDescent="0.2">
      <c r="A40" s="180">
        <v>38</v>
      </c>
      <c r="B40" s="251" t="s">
        <v>26</v>
      </c>
      <c r="C40" s="138" t="s">
        <v>27</v>
      </c>
      <c r="D40" s="172" t="s">
        <v>607</v>
      </c>
      <c r="E40" s="172" t="s">
        <v>29</v>
      </c>
      <c r="F40" s="173" t="s">
        <v>140</v>
      </c>
      <c r="G40" s="173" t="s">
        <v>608</v>
      </c>
      <c r="H40" s="173" t="s">
        <v>609</v>
      </c>
      <c r="I40" s="172" t="s">
        <v>33</v>
      </c>
      <c r="J40" s="220">
        <v>2.3506944444444445E-2</v>
      </c>
      <c r="K40" s="221">
        <v>4</v>
      </c>
      <c r="L40" s="173" t="s">
        <v>41</v>
      </c>
      <c r="M40" s="200">
        <v>52004</v>
      </c>
      <c r="N40" s="172" t="s">
        <v>42</v>
      </c>
      <c r="O40" s="209">
        <v>36206</v>
      </c>
      <c r="P40" s="209">
        <v>30982</v>
      </c>
      <c r="Q40" s="239">
        <v>0.69621567571725251</v>
      </c>
      <c r="R40" s="209"/>
      <c r="S40" s="240"/>
      <c r="T40" s="209">
        <v>15798</v>
      </c>
      <c r="U40" s="239">
        <v>0.30378432428274749</v>
      </c>
      <c r="V40" s="209"/>
      <c r="W40" s="181"/>
      <c r="X40" s="154"/>
      <c r="Y40" s="6"/>
      <c r="Z40" s="6"/>
      <c r="AA40" s="6"/>
      <c r="AB40" s="6"/>
      <c r="AC40" s="6"/>
      <c r="AD40" s="6"/>
      <c r="AE40" s="6"/>
      <c r="AF40" s="6"/>
    </row>
    <row r="41" spans="1:32" s="45" customFormat="1" ht="17" customHeight="1" x14ac:dyDescent="0.2">
      <c r="A41" s="180">
        <v>39</v>
      </c>
      <c r="B41" s="251" t="s">
        <v>610</v>
      </c>
      <c r="C41" s="138" t="s">
        <v>610</v>
      </c>
      <c r="D41" s="174" t="s">
        <v>617</v>
      </c>
      <c r="E41" s="174" t="s">
        <v>29</v>
      </c>
      <c r="F41" s="177" t="s">
        <v>300</v>
      </c>
      <c r="G41" s="177"/>
      <c r="H41" s="191" t="s">
        <v>125</v>
      </c>
      <c r="I41" s="174" t="s">
        <v>33</v>
      </c>
      <c r="J41" s="218" t="s">
        <v>36</v>
      </c>
      <c r="K41" s="219">
        <v>0</v>
      </c>
      <c r="L41" s="143" t="s">
        <v>34</v>
      </c>
      <c r="M41" s="199">
        <v>48063</v>
      </c>
      <c r="N41" s="174" t="s">
        <v>42</v>
      </c>
      <c r="O41" s="201">
        <v>46434</v>
      </c>
      <c r="P41" s="201">
        <v>21583</v>
      </c>
      <c r="Q41" s="235">
        <v>0.96610698458273514</v>
      </c>
      <c r="R41" s="201"/>
      <c r="S41" s="247"/>
      <c r="T41" s="201">
        <v>1629</v>
      </c>
      <c r="U41" s="235">
        <v>3.3893015417264839E-2</v>
      </c>
      <c r="V41" s="201"/>
      <c r="W41" s="181"/>
      <c r="X41" s="156"/>
      <c r="Y41" s="24"/>
      <c r="Z41" s="24"/>
      <c r="AA41" s="24"/>
      <c r="AB41" s="24"/>
      <c r="AC41" s="24"/>
      <c r="AD41" s="24"/>
      <c r="AE41" s="24"/>
      <c r="AF41" s="24"/>
    </row>
    <row r="42" spans="1:32" s="45" customFormat="1" ht="17" customHeight="1" x14ac:dyDescent="0.2">
      <c r="A42" s="514">
        <v>40</v>
      </c>
      <c r="B42" s="174" t="s">
        <v>610</v>
      </c>
      <c r="C42" s="174" t="s">
        <v>610</v>
      </c>
      <c r="D42" s="174" t="s">
        <v>615</v>
      </c>
      <c r="E42" s="174" t="s">
        <v>29</v>
      </c>
      <c r="F42" s="177" t="s">
        <v>64</v>
      </c>
      <c r="G42" s="177" t="s">
        <v>85</v>
      </c>
      <c r="H42" s="191" t="s">
        <v>108</v>
      </c>
      <c r="I42" s="174" t="s">
        <v>33</v>
      </c>
      <c r="J42" s="218">
        <v>2.5601851851851851E-2</v>
      </c>
      <c r="K42" s="423">
        <v>2</v>
      </c>
      <c r="L42" s="173" t="s">
        <v>34</v>
      </c>
      <c r="M42" s="199">
        <v>45920</v>
      </c>
      <c r="N42" s="174" t="s">
        <v>42</v>
      </c>
      <c r="O42" s="201">
        <v>44415</v>
      </c>
      <c r="P42" s="201">
        <v>21990</v>
      </c>
      <c r="Q42" s="233">
        <v>0.96722560975609762</v>
      </c>
      <c r="R42" s="206"/>
      <c r="S42" s="237"/>
      <c r="T42" s="201">
        <v>1505</v>
      </c>
      <c r="U42" s="233">
        <v>3.277439024390244E-2</v>
      </c>
      <c r="V42" s="201"/>
      <c r="W42" s="181"/>
      <c r="X42" s="154"/>
      <c r="Y42" s="6"/>
      <c r="Z42" s="6"/>
      <c r="AA42" s="6"/>
      <c r="AB42" s="6"/>
      <c r="AC42" s="6"/>
      <c r="AD42" s="6"/>
      <c r="AE42" s="6"/>
      <c r="AF42" s="6"/>
    </row>
    <row r="43" spans="1:32" s="45" customFormat="1" ht="17" customHeight="1" x14ac:dyDescent="0.2">
      <c r="A43" s="514">
        <v>41</v>
      </c>
      <c r="B43" s="170" t="s">
        <v>48</v>
      </c>
      <c r="C43" s="171" t="s">
        <v>133</v>
      </c>
      <c r="D43" s="172" t="s">
        <v>134</v>
      </c>
      <c r="E43" s="142" t="s">
        <v>29</v>
      </c>
      <c r="F43" s="143" t="s">
        <v>308</v>
      </c>
      <c r="G43" s="143"/>
      <c r="H43" s="143" t="s">
        <v>136</v>
      </c>
      <c r="I43" s="142" t="s">
        <v>33</v>
      </c>
      <c r="J43" s="216">
        <v>2.3067129629629628E-2</v>
      </c>
      <c r="K43" s="420">
        <v>3</v>
      </c>
      <c r="L43" s="143" t="s">
        <v>53</v>
      </c>
      <c r="M43" s="198">
        <v>44013</v>
      </c>
      <c r="N43" s="138" t="s">
        <v>87</v>
      </c>
      <c r="O43" s="206">
        <v>3888</v>
      </c>
      <c r="P43" s="206"/>
      <c r="Q43" s="233">
        <v>8.8337536636902733E-2</v>
      </c>
      <c r="R43" s="206"/>
      <c r="S43" s="237">
        <v>0</v>
      </c>
      <c r="T43" s="206">
        <v>40125</v>
      </c>
      <c r="U43" s="238">
        <v>0.91166246336309731</v>
      </c>
      <c r="V43" s="206">
        <v>21440</v>
      </c>
      <c r="W43" s="181"/>
      <c r="X43" s="154"/>
      <c r="Y43" s="6"/>
      <c r="Z43" s="6"/>
      <c r="AA43" s="6"/>
      <c r="AB43" s="6"/>
      <c r="AC43" s="6"/>
      <c r="AD43" s="6"/>
      <c r="AE43" s="6"/>
      <c r="AF43" s="6"/>
    </row>
    <row r="44" spans="1:32" s="45" customFormat="1" ht="17" customHeight="1" x14ac:dyDescent="0.2">
      <c r="A44" s="180">
        <v>42</v>
      </c>
      <c r="B44" s="170" t="s">
        <v>26</v>
      </c>
      <c r="C44" s="171" t="s">
        <v>27</v>
      </c>
      <c r="D44" s="172" t="s">
        <v>651</v>
      </c>
      <c r="E44" s="142" t="s">
        <v>29</v>
      </c>
      <c r="F44" s="143" t="s">
        <v>130</v>
      </c>
      <c r="G44" s="143" t="s">
        <v>652</v>
      </c>
      <c r="H44" s="143" t="s">
        <v>653</v>
      </c>
      <c r="I44" s="143" t="s">
        <v>33</v>
      </c>
      <c r="J44" s="216">
        <v>6.0879629629629643E-3</v>
      </c>
      <c r="K44" s="420">
        <v>5</v>
      </c>
      <c r="L44" s="143" t="s">
        <v>41</v>
      </c>
      <c r="M44" s="199">
        <v>37555</v>
      </c>
      <c r="N44" s="138" t="s">
        <v>42</v>
      </c>
      <c r="O44" s="206">
        <v>34430</v>
      </c>
      <c r="P44" s="206">
        <v>11691</v>
      </c>
      <c r="Q44" s="233">
        <v>0.91678870989215822</v>
      </c>
      <c r="R44" s="206"/>
      <c r="S44" s="237"/>
      <c r="T44" s="206">
        <v>3125</v>
      </c>
      <c r="U44" s="238">
        <v>8.3211290107841826E-2</v>
      </c>
      <c r="V44" s="206"/>
      <c r="W44" s="181"/>
      <c r="X44" s="154"/>
      <c r="Y44" s="6"/>
      <c r="Z44" s="6"/>
      <c r="AA44" s="6"/>
      <c r="AB44" s="6"/>
      <c r="AC44" s="6"/>
      <c r="AD44" s="6"/>
      <c r="AE44" s="6"/>
      <c r="AF44" s="6"/>
    </row>
    <row r="45" spans="1:32" s="45" customFormat="1" ht="17" customHeight="1" x14ac:dyDescent="0.2">
      <c r="A45" s="180">
        <v>43</v>
      </c>
      <c r="B45" s="174" t="s">
        <v>610</v>
      </c>
      <c r="C45" s="174" t="s">
        <v>610</v>
      </c>
      <c r="D45" s="174" t="s">
        <v>620</v>
      </c>
      <c r="E45" s="174" t="s">
        <v>29</v>
      </c>
      <c r="F45" s="177" t="s">
        <v>318</v>
      </c>
      <c r="G45" s="177" t="s">
        <v>153</v>
      </c>
      <c r="H45" s="314" t="s">
        <v>154</v>
      </c>
      <c r="I45" s="174" t="s">
        <v>33</v>
      </c>
      <c r="J45" s="218">
        <v>3.8159722222222227E-2</v>
      </c>
      <c r="K45" s="423">
        <v>5</v>
      </c>
      <c r="L45" s="143" t="s">
        <v>34</v>
      </c>
      <c r="M45" s="199">
        <v>35726</v>
      </c>
      <c r="N45" s="174" t="s">
        <v>42</v>
      </c>
      <c r="O45" s="201">
        <v>35021</v>
      </c>
      <c r="P45" s="219">
        <v>19476</v>
      </c>
      <c r="Q45" s="233">
        <v>0.98026647259698818</v>
      </c>
      <c r="R45" s="315"/>
      <c r="S45" s="279"/>
      <c r="T45" s="201">
        <v>705</v>
      </c>
      <c r="U45" s="233">
        <v>1.9733527403011812E-2</v>
      </c>
      <c r="V45" s="201"/>
      <c r="W45" s="181"/>
      <c r="X45" s="154"/>
      <c r="Y45" s="6"/>
      <c r="Z45" s="6"/>
      <c r="AA45" s="6"/>
      <c r="AB45" s="6"/>
      <c r="AC45" s="6"/>
      <c r="AD45" s="6"/>
      <c r="AE45" s="6"/>
      <c r="AF45" s="6"/>
    </row>
    <row r="46" spans="1:32" s="45" customFormat="1" ht="17" customHeight="1" x14ac:dyDescent="0.2">
      <c r="A46" s="514">
        <v>44</v>
      </c>
      <c r="B46" s="251" t="s">
        <v>26</v>
      </c>
      <c r="C46" s="138" t="s">
        <v>27</v>
      </c>
      <c r="D46" s="174" t="s">
        <v>142</v>
      </c>
      <c r="E46" s="174" t="s">
        <v>29</v>
      </c>
      <c r="F46" s="177" t="s">
        <v>143</v>
      </c>
      <c r="G46" s="177" t="s">
        <v>36</v>
      </c>
      <c r="H46" s="191" t="s">
        <v>144</v>
      </c>
      <c r="I46" s="174" t="s">
        <v>33</v>
      </c>
      <c r="J46" s="218">
        <v>7.1527777777777787E-3</v>
      </c>
      <c r="K46" s="219">
        <v>3</v>
      </c>
      <c r="L46" s="378" t="s">
        <v>41</v>
      </c>
      <c r="M46" s="199">
        <v>34669</v>
      </c>
      <c r="N46" s="174" t="s">
        <v>42</v>
      </c>
      <c r="O46" s="201">
        <v>32204</v>
      </c>
      <c r="P46" s="201">
        <v>19037</v>
      </c>
      <c r="Q46" s="233">
        <v>0.92889901641235684</v>
      </c>
      <c r="R46" s="206"/>
      <c r="S46" s="279"/>
      <c r="T46" s="201">
        <v>2465</v>
      </c>
      <c r="U46" s="233">
        <v>7.1100983587643135E-2</v>
      </c>
      <c r="V46" s="201"/>
      <c r="W46" s="184"/>
      <c r="X46" s="157"/>
      <c r="Y46" s="30"/>
      <c r="Z46" s="30"/>
      <c r="AA46" s="30"/>
      <c r="AB46" s="30"/>
      <c r="AC46" s="30"/>
      <c r="AD46" s="30"/>
      <c r="AE46" s="30"/>
      <c r="AF46" s="30"/>
    </row>
    <row r="47" spans="1:32" s="45" customFormat="1" ht="17" customHeight="1" x14ac:dyDescent="0.2">
      <c r="A47" s="514">
        <v>45</v>
      </c>
      <c r="B47" s="251" t="s">
        <v>26</v>
      </c>
      <c r="C47" s="138" t="s">
        <v>27</v>
      </c>
      <c r="D47" s="172" t="s">
        <v>528</v>
      </c>
      <c r="E47" s="142" t="s">
        <v>29</v>
      </c>
      <c r="F47" s="143" t="s">
        <v>529</v>
      </c>
      <c r="G47" s="143" t="s">
        <v>36</v>
      </c>
      <c r="H47" s="143" t="s">
        <v>530</v>
      </c>
      <c r="I47" s="143" t="s">
        <v>33</v>
      </c>
      <c r="J47" s="216">
        <v>3.9629629629629633E-2</v>
      </c>
      <c r="K47" s="217">
        <v>4</v>
      </c>
      <c r="L47" s="378" t="s">
        <v>41</v>
      </c>
      <c r="M47" s="199">
        <v>29993</v>
      </c>
      <c r="N47" s="138" t="s">
        <v>42</v>
      </c>
      <c r="O47" s="206">
        <v>28909</v>
      </c>
      <c r="P47" s="206">
        <v>17851</v>
      </c>
      <c r="Q47" s="233">
        <v>0.96385823358783718</v>
      </c>
      <c r="R47" s="206"/>
      <c r="S47" s="279"/>
      <c r="T47" s="206">
        <v>1084</v>
      </c>
      <c r="U47" s="233">
        <v>3.6141766412162837E-2</v>
      </c>
      <c r="V47" s="206"/>
      <c r="W47" s="181"/>
      <c r="X47" s="154"/>
      <c r="Y47" s="6"/>
      <c r="Z47" s="6"/>
      <c r="AA47" s="6"/>
      <c r="AB47" s="6"/>
      <c r="AC47" s="6"/>
      <c r="AD47" s="6"/>
      <c r="AE47" s="6"/>
      <c r="AF47" s="6"/>
    </row>
    <row r="48" spans="1:32" s="45" customFormat="1" ht="17" customHeight="1" x14ac:dyDescent="0.2">
      <c r="A48" s="180">
        <v>46</v>
      </c>
      <c r="B48" s="251" t="s">
        <v>610</v>
      </c>
      <c r="C48" s="138" t="s">
        <v>610</v>
      </c>
      <c r="D48" s="174" t="s">
        <v>619</v>
      </c>
      <c r="E48" s="174" t="s">
        <v>29</v>
      </c>
      <c r="F48" s="177" t="s">
        <v>146</v>
      </c>
      <c r="G48" s="177" t="s">
        <v>167</v>
      </c>
      <c r="H48" s="189" t="s">
        <v>545</v>
      </c>
      <c r="I48" s="174" t="s">
        <v>33</v>
      </c>
      <c r="J48" s="222" t="s">
        <v>36</v>
      </c>
      <c r="K48" s="219">
        <v>0</v>
      </c>
      <c r="L48" s="143" t="s">
        <v>34</v>
      </c>
      <c r="M48" s="199">
        <v>29781</v>
      </c>
      <c r="N48" s="174" t="s">
        <v>42</v>
      </c>
      <c r="O48" s="201">
        <v>14846</v>
      </c>
      <c r="P48" s="201">
        <v>6794</v>
      </c>
      <c r="Q48" s="233">
        <v>0.49850575870521474</v>
      </c>
      <c r="R48" s="206"/>
      <c r="S48" s="206"/>
      <c r="T48" s="201">
        <v>14935</v>
      </c>
      <c r="U48" s="233">
        <v>0.50149424129478526</v>
      </c>
      <c r="V48" s="201"/>
      <c r="W48" s="181"/>
      <c r="X48" s="154"/>
      <c r="Y48" s="6"/>
      <c r="Z48" s="6"/>
      <c r="AA48" s="6"/>
      <c r="AB48" s="6"/>
      <c r="AC48" s="6"/>
      <c r="AD48" s="6"/>
      <c r="AE48" s="6"/>
      <c r="AF48" s="6"/>
    </row>
    <row r="49" spans="1:32" s="45" customFormat="1" ht="17" customHeight="1" x14ac:dyDescent="0.2">
      <c r="A49" s="180">
        <v>47</v>
      </c>
      <c r="B49" s="177" t="s">
        <v>66</v>
      </c>
      <c r="C49" s="174" t="s">
        <v>67</v>
      </c>
      <c r="D49" s="174" t="s">
        <v>210</v>
      </c>
      <c r="E49" s="177" t="s">
        <v>29</v>
      </c>
      <c r="F49" s="177" t="s">
        <v>146</v>
      </c>
      <c r="G49" s="177"/>
      <c r="H49" s="189" t="s">
        <v>211</v>
      </c>
      <c r="I49" s="177" t="s">
        <v>33</v>
      </c>
      <c r="J49" s="218">
        <v>1.6979166666666667E-2</v>
      </c>
      <c r="K49" s="423">
        <v>6</v>
      </c>
      <c r="L49" s="143" t="s">
        <v>34</v>
      </c>
      <c r="M49" s="199">
        <v>27976</v>
      </c>
      <c r="N49" s="174" t="s">
        <v>544</v>
      </c>
      <c r="O49" s="201">
        <v>12576</v>
      </c>
      <c r="P49" s="201">
        <v>1775</v>
      </c>
      <c r="Q49" s="241">
        <v>0.44952816700028597</v>
      </c>
      <c r="R49" s="199">
        <v>0</v>
      </c>
      <c r="S49" s="199">
        <v>0</v>
      </c>
      <c r="T49" s="201">
        <v>15400</v>
      </c>
      <c r="U49" s="241">
        <v>0.55047183299971403</v>
      </c>
      <c r="V49" s="210">
        <v>10900</v>
      </c>
      <c r="W49" s="184"/>
      <c r="X49" s="157"/>
      <c r="Y49" s="30"/>
      <c r="Z49" s="30"/>
      <c r="AA49" s="30"/>
      <c r="AB49" s="30"/>
      <c r="AC49" s="30"/>
      <c r="AD49" s="30"/>
      <c r="AE49" s="30"/>
      <c r="AF49" s="30"/>
    </row>
    <row r="50" spans="1:32" s="45" customFormat="1" ht="17" customHeight="1" x14ac:dyDescent="0.2">
      <c r="A50" s="514">
        <v>48</v>
      </c>
      <c r="B50" s="251" t="s">
        <v>610</v>
      </c>
      <c r="C50" s="138" t="s">
        <v>610</v>
      </c>
      <c r="D50" s="174" t="s">
        <v>631</v>
      </c>
      <c r="E50" s="174" t="s">
        <v>29</v>
      </c>
      <c r="F50" s="177" t="s">
        <v>308</v>
      </c>
      <c r="G50" s="177"/>
      <c r="H50" s="189" t="s">
        <v>577</v>
      </c>
      <c r="I50" s="174" t="s">
        <v>33</v>
      </c>
      <c r="J50" s="218">
        <v>2.9988425925925922E-2</v>
      </c>
      <c r="K50" s="219">
        <v>3</v>
      </c>
      <c r="L50" s="143" t="s">
        <v>34</v>
      </c>
      <c r="M50" s="199">
        <v>27698</v>
      </c>
      <c r="N50" s="174" t="s">
        <v>42</v>
      </c>
      <c r="O50" s="201">
        <v>13526</v>
      </c>
      <c r="P50" s="201">
        <v>9344</v>
      </c>
      <c r="Q50" s="241">
        <v>0.48833850819553759</v>
      </c>
      <c r="R50" s="206"/>
      <c r="S50" s="247"/>
      <c r="T50" s="201">
        <v>14172</v>
      </c>
      <c r="U50" s="241">
        <v>0.51166149180446241</v>
      </c>
      <c r="V50" s="201"/>
      <c r="W50" s="184"/>
      <c r="X50" s="156"/>
      <c r="Y50" s="24"/>
      <c r="Z50" s="24"/>
      <c r="AA50" s="24"/>
      <c r="AB50" s="24"/>
      <c r="AC50" s="24"/>
      <c r="AD50" s="24"/>
      <c r="AE50" s="24"/>
      <c r="AF50" s="24"/>
    </row>
    <row r="51" spans="1:32" s="45" customFormat="1" ht="17" customHeight="1" x14ac:dyDescent="0.2">
      <c r="A51" s="514">
        <v>49</v>
      </c>
      <c r="B51" s="253" t="s">
        <v>26</v>
      </c>
      <c r="C51" s="253" t="s">
        <v>27</v>
      </c>
      <c r="D51" s="253" t="s">
        <v>149</v>
      </c>
      <c r="E51" s="328" t="s">
        <v>29</v>
      </c>
      <c r="F51" s="328" t="s">
        <v>150</v>
      </c>
      <c r="G51" s="328" t="s">
        <v>36</v>
      </c>
      <c r="H51" s="328" t="s">
        <v>151</v>
      </c>
      <c r="I51" s="328" t="s">
        <v>33</v>
      </c>
      <c r="J51" s="365">
        <v>3.5671296296296298E-2</v>
      </c>
      <c r="K51" s="422">
        <v>4</v>
      </c>
      <c r="L51" s="378" t="s">
        <v>41</v>
      </c>
      <c r="M51" s="382">
        <v>27304</v>
      </c>
      <c r="N51" s="253" t="s">
        <v>42</v>
      </c>
      <c r="O51" s="391">
        <v>23996</v>
      </c>
      <c r="P51" s="396">
        <v>16565</v>
      </c>
      <c r="Q51" s="403">
        <v>0.87884559038968646</v>
      </c>
      <c r="R51" s="407"/>
      <c r="S51" s="411"/>
      <c r="T51" s="396">
        <v>3308</v>
      </c>
      <c r="U51" s="403">
        <v>0.12115440961031351</v>
      </c>
      <c r="V51" s="416"/>
      <c r="W51" s="181"/>
      <c r="X51" s="154"/>
      <c r="Y51" s="6"/>
      <c r="Z51" s="6"/>
      <c r="AA51" s="6"/>
      <c r="AB51" s="6"/>
      <c r="AC51" s="6"/>
      <c r="AD51" s="6"/>
      <c r="AE51" s="6"/>
      <c r="AF51" s="6"/>
    </row>
    <row r="52" spans="1:32" s="45" customFormat="1" ht="17" customHeight="1" x14ac:dyDescent="0.2">
      <c r="A52" s="180">
        <v>50</v>
      </c>
      <c r="B52" s="253" t="s">
        <v>610</v>
      </c>
      <c r="C52" s="253" t="s">
        <v>610</v>
      </c>
      <c r="D52" s="253" t="s">
        <v>621</v>
      </c>
      <c r="E52" s="328" t="s">
        <v>29</v>
      </c>
      <c r="F52" s="328" t="s">
        <v>146</v>
      </c>
      <c r="G52" s="328" t="s">
        <v>167</v>
      </c>
      <c r="H52" s="328" t="s">
        <v>168</v>
      </c>
      <c r="I52" s="328" t="s">
        <v>33</v>
      </c>
      <c r="J52" s="361">
        <v>3.9768518518518516E-2</v>
      </c>
      <c r="K52" s="426">
        <v>3</v>
      </c>
      <c r="L52" s="378" t="s">
        <v>34</v>
      </c>
      <c r="M52" s="382">
        <v>27196</v>
      </c>
      <c r="N52" s="253" t="s">
        <v>42</v>
      </c>
      <c r="O52" s="391">
        <v>20187</v>
      </c>
      <c r="P52" s="396">
        <v>15033</v>
      </c>
      <c r="Q52" s="403">
        <v>0.74227827621709075</v>
      </c>
      <c r="R52" s="407"/>
      <c r="S52" s="411"/>
      <c r="T52" s="396">
        <v>7009</v>
      </c>
      <c r="U52" s="403">
        <v>0.25772172378290925</v>
      </c>
      <c r="V52" s="416"/>
      <c r="W52" s="184"/>
      <c r="X52" s="156"/>
      <c r="Y52" s="24"/>
      <c r="Z52" s="24"/>
      <c r="AA52" s="24"/>
      <c r="AB52" s="24"/>
      <c r="AC52" s="24"/>
      <c r="AD52" s="24"/>
      <c r="AE52" s="24"/>
      <c r="AF52" s="24"/>
    </row>
    <row r="53" spans="1:32" s="45" customFormat="1" ht="17" customHeight="1" x14ac:dyDescent="0.2">
      <c r="A53" s="180">
        <v>51</v>
      </c>
      <c r="B53" s="251" t="s">
        <v>26</v>
      </c>
      <c r="C53" s="138" t="s">
        <v>27</v>
      </c>
      <c r="D53" s="172" t="s">
        <v>126</v>
      </c>
      <c r="E53" s="142" t="s">
        <v>29</v>
      </c>
      <c r="F53" s="143" t="s">
        <v>127</v>
      </c>
      <c r="G53" s="143" t="s">
        <v>36</v>
      </c>
      <c r="H53" s="143" t="s">
        <v>128</v>
      </c>
      <c r="I53" s="143" t="s">
        <v>33</v>
      </c>
      <c r="J53" s="216">
        <v>5.0937499999999997E-2</v>
      </c>
      <c r="K53" s="217">
        <v>2</v>
      </c>
      <c r="L53" s="143" t="s">
        <v>41</v>
      </c>
      <c r="M53" s="199">
        <v>26968</v>
      </c>
      <c r="N53" s="138" t="s">
        <v>42</v>
      </c>
      <c r="O53" s="206">
        <v>25592</v>
      </c>
      <c r="P53" s="206">
        <v>16827</v>
      </c>
      <c r="Q53" s="233">
        <v>0.94897656481756154</v>
      </c>
      <c r="R53" s="206"/>
      <c r="S53" s="237"/>
      <c r="T53" s="206">
        <v>1376</v>
      </c>
      <c r="U53" s="513">
        <v>5.1023435182438445E-2</v>
      </c>
      <c r="V53" s="206"/>
      <c r="W53" s="181"/>
      <c r="X53" s="154"/>
      <c r="Y53" s="6"/>
      <c r="Z53" s="6"/>
      <c r="AA53" s="6"/>
      <c r="AB53" s="6"/>
      <c r="AC53" s="6"/>
      <c r="AD53" s="6"/>
      <c r="AE53" s="6"/>
      <c r="AF53" s="6"/>
    </row>
    <row r="54" spans="1:32" s="45" customFormat="1" ht="17" customHeight="1" x14ac:dyDescent="0.2">
      <c r="A54" s="514">
        <v>52</v>
      </c>
      <c r="B54" s="251" t="s">
        <v>48</v>
      </c>
      <c r="C54" s="252" t="s">
        <v>49</v>
      </c>
      <c r="D54" s="258" t="s">
        <v>641</v>
      </c>
      <c r="E54" s="252" t="s">
        <v>29</v>
      </c>
      <c r="F54" s="271"/>
      <c r="G54" s="271"/>
      <c r="H54" s="271" t="s">
        <v>642</v>
      </c>
      <c r="I54" s="271" t="s">
        <v>33</v>
      </c>
      <c r="J54" s="255">
        <v>5.6249999999999998E-3</v>
      </c>
      <c r="K54" s="425">
        <v>63</v>
      </c>
      <c r="L54" s="254" t="s">
        <v>53</v>
      </c>
      <c r="M54" s="204">
        <v>26196</v>
      </c>
      <c r="N54" s="258" t="s">
        <v>643</v>
      </c>
      <c r="O54" s="205">
        <v>0</v>
      </c>
      <c r="P54" s="205"/>
      <c r="Q54" s="232">
        <v>0</v>
      </c>
      <c r="R54" s="205">
        <v>26196</v>
      </c>
      <c r="S54" s="272">
        <v>1</v>
      </c>
      <c r="T54" s="205">
        <v>0</v>
      </c>
      <c r="U54" s="232">
        <v>0</v>
      </c>
      <c r="V54" s="205">
        <v>0</v>
      </c>
      <c r="W54" s="273"/>
      <c r="X54" s="274"/>
      <c r="Y54" s="275"/>
      <c r="Z54" s="275"/>
      <c r="AA54" s="275"/>
      <c r="AB54" s="275"/>
      <c r="AC54" s="275"/>
      <c r="AD54" s="275"/>
      <c r="AE54" s="275"/>
      <c r="AF54" s="275"/>
    </row>
    <row r="55" spans="1:32" s="45" customFormat="1" ht="15" customHeight="1" x14ac:dyDescent="0.2">
      <c r="A55" s="514">
        <v>53</v>
      </c>
      <c r="B55" s="177" t="s">
        <v>610</v>
      </c>
      <c r="C55" s="174" t="s">
        <v>610</v>
      </c>
      <c r="D55" s="174" t="s">
        <v>626</v>
      </c>
      <c r="E55" s="174" t="s">
        <v>29</v>
      </c>
      <c r="F55" s="177" t="s">
        <v>318</v>
      </c>
      <c r="G55" s="177"/>
      <c r="H55" s="189" t="s">
        <v>156</v>
      </c>
      <c r="I55" s="174" t="s">
        <v>33</v>
      </c>
      <c r="J55" s="222">
        <v>2.7199074074074073E-2</v>
      </c>
      <c r="K55" s="219">
        <v>2</v>
      </c>
      <c r="L55" s="143" t="s">
        <v>34</v>
      </c>
      <c r="M55" s="199">
        <v>24540</v>
      </c>
      <c r="N55" s="174" t="s">
        <v>42</v>
      </c>
      <c r="O55" s="201">
        <v>23919</v>
      </c>
      <c r="P55" s="201">
        <v>14865</v>
      </c>
      <c r="Q55" s="233">
        <v>0.97469437652811741</v>
      </c>
      <c r="R55" s="206"/>
      <c r="S55" s="279"/>
      <c r="T55" s="201">
        <v>621</v>
      </c>
      <c r="U55" s="233">
        <v>2.530562347188264E-2</v>
      </c>
      <c r="V55" s="201"/>
      <c r="W55" s="184"/>
      <c r="X55" s="156"/>
      <c r="Y55" s="24"/>
      <c r="Z55" s="24"/>
      <c r="AA55" s="24"/>
      <c r="AB55" s="24"/>
      <c r="AC55" s="24"/>
      <c r="AD55" s="24"/>
      <c r="AE55" s="24"/>
      <c r="AF55" s="24"/>
    </row>
    <row r="56" spans="1:32" s="45" customFormat="1" ht="15" customHeight="1" x14ac:dyDescent="0.2">
      <c r="A56" s="180">
        <v>54</v>
      </c>
      <c r="B56" s="174" t="s">
        <v>610</v>
      </c>
      <c r="C56" s="138" t="s">
        <v>610</v>
      </c>
      <c r="D56" s="138" t="s">
        <v>625</v>
      </c>
      <c r="E56" s="139" t="s">
        <v>29</v>
      </c>
      <c r="F56" s="139" t="s">
        <v>318</v>
      </c>
      <c r="G56" s="139" t="s">
        <v>85</v>
      </c>
      <c r="H56" s="139" t="s">
        <v>547</v>
      </c>
      <c r="I56" s="139" t="s">
        <v>33</v>
      </c>
      <c r="J56" s="216" t="s">
        <v>36</v>
      </c>
      <c r="K56" s="420">
        <v>0</v>
      </c>
      <c r="L56" s="143" t="s">
        <v>34</v>
      </c>
      <c r="M56" s="198">
        <v>23204</v>
      </c>
      <c r="N56" s="138" t="s">
        <v>42</v>
      </c>
      <c r="O56" s="206">
        <v>22297</v>
      </c>
      <c r="P56" s="207">
        <v>5724</v>
      </c>
      <c r="Q56" s="233">
        <v>0.96091191173935531</v>
      </c>
      <c r="R56" s="206"/>
      <c r="S56" s="279"/>
      <c r="T56" s="206">
        <v>907</v>
      </c>
      <c r="U56" s="233">
        <v>3.9088088260644714E-2</v>
      </c>
      <c r="V56" s="234"/>
      <c r="W56" s="181"/>
      <c r="X56" s="154"/>
      <c r="Y56" s="6"/>
      <c r="Z56" s="6"/>
      <c r="AA56" s="6"/>
      <c r="AB56" s="6"/>
      <c r="AC56" s="6"/>
      <c r="AD56" s="6"/>
      <c r="AE56" s="6"/>
      <c r="AF56" s="6"/>
    </row>
    <row r="57" spans="1:32" s="45" customFormat="1" ht="15" customHeight="1" x14ac:dyDescent="0.2">
      <c r="A57" s="180">
        <v>55</v>
      </c>
      <c r="B57" s="281" t="s">
        <v>48</v>
      </c>
      <c r="C57" s="171" t="s">
        <v>48</v>
      </c>
      <c r="D57" s="175" t="s">
        <v>593</v>
      </c>
      <c r="E57" s="142" t="s">
        <v>29</v>
      </c>
      <c r="F57" s="143" t="s">
        <v>143</v>
      </c>
      <c r="G57" s="143"/>
      <c r="H57" s="143" t="s">
        <v>594</v>
      </c>
      <c r="I57" s="142" t="s">
        <v>33</v>
      </c>
      <c r="J57" s="216">
        <v>3.934027777777778E-2</v>
      </c>
      <c r="K57" s="420">
        <v>4</v>
      </c>
      <c r="L57" s="143" t="s">
        <v>53</v>
      </c>
      <c r="M57" s="198">
        <v>22720</v>
      </c>
      <c r="N57" s="138" t="s">
        <v>87</v>
      </c>
      <c r="O57" s="206">
        <v>21656</v>
      </c>
      <c r="P57" s="206"/>
      <c r="Q57" s="233">
        <v>0.95316901408450705</v>
      </c>
      <c r="R57" s="206"/>
      <c r="S57" s="279">
        <v>0</v>
      </c>
      <c r="T57" s="201">
        <v>1064</v>
      </c>
      <c r="U57" s="233">
        <v>4.6830985915492958E-2</v>
      </c>
      <c r="V57" s="206">
        <v>646</v>
      </c>
      <c r="W57" s="181"/>
      <c r="X57" s="154"/>
      <c r="Y57" s="6"/>
      <c r="Z57" s="6"/>
      <c r="AA57" s="6"/>
      <c r="AB57" s="6"/>
      <c r="AC57" s="6"/>
      <c r="AD57" s="6"/>
      <c r="AE57" s="6"/>
      <c r="AF57" s="6"/>
    </row>
    <row r="58" spans="1:32" s="45" customFormat="1" ht="15" customHeight="1" x14ac:dyDescent="0.2">
      <c r="A58" s="514">
        <v>56</v>
      </c>
      <c r="B58" s="253" t="s">
        <v>48</v>
      </c>
      <c r="C58" s="253" t="s">
        <v>83</v>
      </c>
      <c r="D58" s="253" t="s">
        <v>534</v>
      </c>
      <c r="E58" s="328" t="s">
        <v>29</v>
      </c>
      <c r="F58" s="328" t="s">
        <v>309</v>
      </c>
      <c r="G58" s="328" t="s">
        <v>176</v>
      </c>
      <c r="H58" s="328" t="s">
        <v>535</v>
      </c>
      <c r="I58" s="328" t="s">
        <v>33</v>
      </c>
      <c r="J58" s="361">
        <v>3.4027777777777775E-2</v>
      </c>
      <c r="K58" s="426">
        <v>4</v>
      </c>
      <c r="L58" s="378" t="s">
        <v>53</v>
      </c>
      <c r="M58" s="382">
        <v>21352</v>
      </c>
      <c r="N58" s="253" t="s">
        <v>87</v>
      </c>
      <c r="O58" s="391">
        <v>9196</v>
      </c>
      <c r="P58" s="396"/>
      <c r="Q58" s="403">
        <v>0.4306856500562008</v>
      </c>
      <c r="R58" s="407"/>
      <c r="S58" s="411">
        <v>0</v>
      </c>
      <c r="T58" s="396">
        <v>12156</v>
      </c>
      <c r="U58" s="403">
        <v>0.56931434994379915</v>
      </c>
      <c r="V58" s="416">
        <v>6026</v>
      </c>
      <c r="W58" s="181"/>
      <c r="X58" s="155"/>
      <c r="Y58" s="60"/>
      <c r="Z58" s="60"/>
      <c r="AA58" s="60"/>
      <c r="AB58" s="60"/>
      <c r="AC58" s="60"/>
      <c r="AD58" s="60"/>
      <c r="AE58" s="60"/>
      <c r="AF58" s="60"/>
    </row>
    <row r="59" spans="1:32" s="45" customFormat="1" ht="15" customHeight="1" x14ac:dyDescent="0.2">
      <c r="A59" s="514">
        <v>57</v>
      </c>
      <c r="B59" s="251" t="s">
        <v>26</v>
      </c>
      <c r="C59" s="138" t="s">
        <v>27</v>
      </c>
      <c r="D59" s="174" t="s">
        <v>109</v>
      </c>
      <c r="E59" s="139" t="s">
        <v>29</v>
      </c>
      <c r="F59" s="177" t="s">
        <v>110</v>
      </c>
      <c r="G59" s="177" t="s">
        <v>36</v>
      </c>
      <c r="H59" s="194" t="s">
        <v>111</v>
      </c>
      <c r="I59" s="174" t="s">
        <v>33</v>
      </c>
      <c r="J59" s="218">
        <v>2.8495370370370369E-2</v>
      </c>
      <c r="K59" s="219">
        <v>5</v>
      </c>
      <c r="L59" s="378" t="s">
        <v>41</v>
      </c>
      <c r="M59" s="199">
        <v>18638</v>
      </c>
      <c r="N59" s="174" t="s">
        <v>42</v>
      </c>
      <c r="O59" s="201">
        <v>16588</v>
      </c>
      <c r="P59" s="201">
        <v>11360</v>
      </c>
      <c r="Q59" s="233">
        <v>0.89000965768859319</v>
      </c>
      <c r="R59" s="206"/>
      <c r="S59" s="237"/>
      <c r="T59" s="201">
        <v>2050</v>
      </c>
      <c r="U59" s="233">
        <v>0.10999034231140681</v>
      </c>
      <c r="V59" s="201"/>
      <c r="W59" s="184"/>
      <c r="X59" s="156"/>
      <c r="Y59" s="24"/>
      <c r="Z59" s="24"/>
      <c r="AA59" s="24"/>
      <c r="AB59" s="24"/>
      <c r="AC59" s="24"/>
      <c r="AD59" s="24"/>
      <c r="AE59" s="24"/>
      <c r="AF59" s="24"/>
    </row>
    <row r="60" spans="1:32" s="45" customFormat="1" ht="15" customHeight="1" x14ac:dyDescent="0.2">
      <c r="A60" s="180">
        <v>58</v>
      </c>
      <c r="B60" s="251" t="s">
        <v>610</v>
      </c>
      <c r="C60" s="138" t="s">
        <v>610</v>
      </c>
      <c r="D60" s="175" t="s">
        <v>618</v>
      </c>
      <c r="E60" s="174" t="s">
        <v>29</v>
      </c>
      <c r="F60" s="143" t="s">
        <v>308</v>
      </c>
      <c r="G60" s="143" t="s">
        <v>113</v>
      </c>
      <c r="H60" s="143" t="s">
        <v>114</v>
      </c>
      <c r="I60" s="142" t="s">
        <v>33</v>
      </c>
      <c r="J60" s="249" t="s">
        <v>36</v>
      </c>
      <c r="K60" s="217">
        <v>0</v>
      </c>
      <c r="L60" s="143" t="s">
        <v>34</v>
      </c>
      <c r="M60" s="198">
        <v>16695</v>
      </c>
      <c r="N60" s="138" t="s">
        <v>42</v>
      </c>
      <c r="O60" s="206">
        <v>14943</v>
      </c>
      <c r="P60" s="206">
        <v>5962</v>
      </c>
      <c r="Q60" s="233">
        <v>0.89505840071877807</v>
      </c>
      <c r="R60" s="206"/>
      <c r="S60" s="237"/>
      <c r="T60" s="206">
        <v>1752</v>
      </c>
      <c r="U60" s="238">
        <v>0.10494159928122192</v>
      </c>
      <c r="V60" s="206"/>
      <c r="W60" s="181"/>
      <c r="X60" s="154"/>
      <c r="Y60" s="6"/>
      <c r="Z60" s="6"/>
      <c r="AA60" s="6"/>
      <c r="AB60" s="6"/>
      <c r="AC60" s="6"/>
      <c r="AD60" s="6"/>
      <c r="AE60" s="6"/>
      <c r="AF60" s="6"/>
    </row>
    <row r="61" spans="1:32" s="45" customFormat="1" ht="15" customHeight="1" x14ac:dyDescent="0.2">
      <c r="A61" s="180">
        <v>59</v>
      </c>
      <c r="B61" s="138" t="s">
        <v>610</v>
      </c>
      <c r="C61" s="138" t="s">
        <v>610</v>
      </c>
      <c r="D61" s="138" t="s">
        <v>645</v>
      </c>
      <c r="E61" s="139" t="s">
        <v>29</v>
      </c>
      <c r="F61" s="139" t="s">
        <v>130</v>
      </c>
      <c r="G61" s="139" t="s">
        <v>386</v>
      </c>
      <c r="H61" s="139" t="s">
        <v>646</v>
      </c>
      <c r="I61" s="139" t="s">
        <v>33</v>
      </c>
      <c r="J61" s="216">
        <v>1.2418981481481482E-2</v>
      </c>
      <c r="K61" s="420">
        <v>2</v>
      </c>
      <c r="L61" s="143" t="s">
        <v>34</v>
      </c>
      <c r="M61" s="199">
        <v>15812</v>
      </c>
      <c r="N61" s="138" t="s">
        <v>42</v>
      </c>
      <c r="O61" s="206">
        <v>15770</v>
      </c>
      <c r="P61" s="206">
        <v>7883</v>
      </c>
      <c r="Q61" s="233">
        <v>0.99734378952694158</v>
      </c>
      <c r="R61" s="206"/>
      <c r="S61" s="230"/>
      <c r="T61" s="206">
        <v>42</v>
      </c>
      <c r="U61" s="233">
        <v>2.6562104730584366E-3</v>
      </c>
      <c r="V61" s="206"/>
      <c r="W61" s="181"/>
      <c r="X61" s="154"/>
      <c r="Y61" s="6"/>
      <c r="Z61" s="6"/>
      <c r="AA61" s="6"/>
      <c r="AB61" s="6"/>
      <c r="AC61" s="6"/>
      <c r="AD61" s="6"/>
      <c r="AE61" s="6"/>
      <c r="AF61" s="6"/>
    </row>
    <row r="62" spans="1:32" s="264" customFormat="1" ht="15" customHeight="1" x14ac:dyDescent="0.2">
      <c r="A62" s="514">
        <v>60</v>
      </c>
      <c r="B62" s="138" t="s">
        <v>610</v>
      </c>
      <c r="C62" s="138" t="s">
        <v>610</v>
      </c>
      <c r="D62" s="138" t="s">
        <v>628</v>
      </c>
      <c r="E62" s="139" t="s">
        <v>29</v>
      </c>
      <c r="F62" s="139" t="s">
        <v>308</v>
      </c>
      <c r="G62" s="139" t="s">
        <v>105</v>
      </c>
      <c r="H62" s="139" t="s">
        <v>188</v>
      </c>
      <c r="I62" s="139" t="s">
        <v>33</v>
      </c>
      <c r="J62" s="216">
        <v>2.6932870370370371E-2</v>
      </c>
      <c r="K62" s="420">
        <v>2</v>
      </c>
      <c r="L62" s="378" t="s">
        <v>34</v>
      </c>
      <c r="M62" s="198">
        <v>15463</v>
      </c>
      <c r="N62" s="138" t="s">
        <v>42</v>
      </c>
      <c r="O62" s="206">
        <v>15039</v>
      </c>
      <c r="P62" s="208">
        <v>10067</v>
      </c>
      <c r="Q62" s="233">
        <v>0.97257970639591285</v>
      </c>
      <c r="R62" s="206"/>
      <c r="S62" s="230"/>
      <c r="T62" s="206">
        <v>424</v>
      </c>
      <c r="U62" s="233">
        <v>2.7420293604087174E-2</v>
      </c>
      <c r="V62" s="207"/>
      <c r="W62" s="181"/>
      <c r="X62" s="154"/>
      <c r="Y62" s="6"/>
      <c r="Z62" s="6"/>
      <c r="AA62" s="6"/>
      <c r="AB62" s="6"/>
      <c r="AC62" s="6"/>
      <c r="AD62" s="6"/>
      <c r="AE62" s="6"/>
      <c r="AF62" s="6"/>
    </row>
    <row r="63" spans="1:32" s="45" customFormat="1" ht="15" customHeight="1" x14ac:dyDescent="0.2">
      <c r="A63" s="514">
        <v>61</v>
      </c>
      <c r="B63" s="170" t="s">
        <v>26</v>
      </c>
      <c r="C63" s="174" t="s">
        <v>27</v>
      </c>
      <c r="D63" s="175" t="s">
        <v>600</v>
      </c>
      <c r="E63" s="142" t="s">
        <v>29</v>
      </c>
      <c r="F63" s="143" t="s">
        <v>143</v>
      </c>
      <c r="G63" s="143"/>
      <c r="H63" s="143" t="s">
        <v>601</v>
      </c>
      <c r="I63" s="142" t="s">
        <v>33</v>
      </c>
      <c r="J63" s="216">
        <v>2.2291666666666668E-2</v>
      </c>
      <c r="K63" s="420">
        <v>5</v>
      </c>
      <c r="L63" s="173" t="s">
        <v>41</v>
      </c>
      <c r="M63" s="199">
        <v>14784</v>
      </c>
      <c r="N63" s="138" t="s">
        <v>42</v>
      </c>
      <c r="O63" s="206">
        <v>12912</v>
      </c>
      <c r="P63" s="206">
        <v>8991</v>
      </c>
      <c r="Q63" s="233">
        <v>0.87337662337662336</v>
      </c>
      <c r="R63" s="206"/>
      <c r="S63" s="237"/>
      <c r="T63" s="206">
        <v>1872</v>
      </c>
      <c r="U63" s="238">
        <v>0.12662337662337661</v>
      </c>
      <c r="V63" s="206"/>
      <c r="W63" s="181"/>
      <c r="X63" s="154"/>
      <c r="Y63" s="6"/>
      <c r="Z63" s="6"/>
      <c r="AA63" s="6"/>
      <c r="AB63" s="6"/>
      <c r="AC63" s="6"/>
      <c r="AD63" s="6"/>
      <c r="AE63" s="6"/>
      <c r="AF63" s="6"/>
    </row>
    <row r="64" spans="1:32" s="45" customFormat="1" ht="15" customHeight="1" x14ac:dyDescent="0.2">
      <c r="A64" s="180">
        <v>62</v>
      </c>
      <c r="B64" s="138" t="s">
        <v>48</v>
      </c>
      <c r="C64" s="138" t="s">
        <v>49</v>
      </c>
      <c r="D64" s="138" t="s">
        <v>160</v>
      </c>
      <c r="E64" s="139" t="s">
        <v>29</v>
      </c>
      <c r="F64" s="139" t="s">
        <v>64</v>
      </c>
      <c r="G64" s="139" t="s">
        <v>161</v>
      </c>
      <c r="H64" s="139" t="s">
        <v>162</v>
      </c>
      <c r="I64" s="139" t="s">
        <v>33</v>
      </c>
      <c r="J64" s="216">
        <v>0</v>
      </c>
      <c r="K64" s="217">
        <v>0</v>
      </c>
      <c r="L64" s="143" t="s">
        <v>163</v>
      </c>
      <c r="M64" s="198">
        <v>14682</v>
      </c>
      <c r="N64" s="138" t="s">
        <v>87</v>
      </c>
      <c r="O64" s="206">
        <v>14682</v>
      </c>
      <c r="P64" s="206"/>
      <c r="Q64" s="233">
        <v>1</v>
      </c>
      <c r="R64" s="492"/>
      <c r="S64" s="236">
        <v>0</v>
      </c>
      <c r="T64" s="201">
        <v>0</v>
      </c>
      <c r="U64" s="235">
        <v>0</v>
      </c>
      <c r="V64" s="201">
        <v>0</v>
      </c>
      <c r="W64" s="185"/>
      <c r="X64" s="2"/>
      <c r="Y64" s="3"/>
      <c r="Z64" s="3"/>
      <c r="AA64" s="3"/>
      <c r="AB64" s="3"/>
      <c r="AC64" s="3"/>
      <c r="AD64" s="3"/>
      <c r="AE64" s="3"/>
      <c r="AF64" s="3"/>
    </row>
    <row r="65" spans="1:32" s="45" customFormat="1" ht="15" customHeight="1" x14ac:dyDescent="0.2">
      <c r="A65" s="180">
        <v>63</v>
      </c>
      <c r="B65" s="174" t="s">
        <v>610</v>
      </c>
      <c r="C65" s="171" t="s">
        <v>610</v>
      </c>
      <c r="D65" s="172" t="s">
        <v>629</v>
      </c>
      <c r="E65" s="142" t="s">
        <v>29</v>
      </c>
      <c r="F65" s="143" t="s">
        <v>140</v>
      </c>
      <c r="G65" s="143"/>
      <c r="H65" s="143" t="s">
        <v>173</v>
      </c>
      <c r="I65" s="143" t="s">
        <v>33</v>
      </c>
      <c r="J65" s="249">
        <v>2.1319444444444443E-2</v>
      </c>
      <c r="K65" s="420">
        <v>4</v>
      </c>
      <c r="L65" s="143" t="s">
        <v>34</v>
      </c>
      <c r="M65" s="198">
        <v>14158</v>
      </c>
      <c r="N65" s="138" t="s">
        <v>42</v>
      </c>
      <c r="O65" s="206">
        <v>13793</v>
      </c>
      <c r="P65" s="206">
        <v>9075</v>
      </c>
      <c r="Q65" s="233">
        <v>0.97421952253143096</v>
      </c>
      <c r="R65" s="206"/>
      <c r="S65" s="279"/>
      <c r="T65" s="206">
        <v>365</v>
      </c>
      <c r="U65" s="238">
        <v>2.5780477468569006E-2</v>
      </c>
      <c r="V65" s="206"/>
      <c r="W65" s="280"/>
      <c r="X65" s="154"/>
      <c r="Y65" s="6"/>
      <c r="Z65" s="6"/>
      <c r="AA65" s="6"/>
      <c r="AB65" s="6"/>
      <c r="AC65" s="6"/>
      <c r="AD65" s="6"/>
      <c r="AE65" s="6"/>
      <c r="AF65" s="6"/>
    </row>
    <row r="66" spans="1:32" s="45" customFormat="1" ht="15" customHeight="1" x14ac:dyDescent="0.2">
      <c r="A66" s="514">
        <v>64</v>
      </c>
      <c r="B66" s="177" t="s">
        <v>610</v>
      </c>
      <c r="C66" s="174" t="s">
        <v>610</v>
      </c>
      <c r="D66" s="174" t="s">
        <v>627</v>
      </c>
      <c r="E66" s="177" t="s">
        <v>29</v>
      </c>
      <c r="F66" s="177" t="s">
        <v>181</v>
      </c>
      <c r="G66" s="177"/>
      <c r="H66" s="317" t="s">
        <v>606</v>
      </c>
      <c r="I66" s="177" t="s">
        <v>33</v>
      </c>
      <c r="J66" s="218">
        <v>2.2662037037037036E-2</v>
      </c>
      <c r="K66" s="423">
        <v>2</v>
      </c>
      <c r="L66" s="143" t="s">
        <v>34</v>
      </c>
      <c r="M66" s="199">
        <v>14080</v>
      </c>
      <c r="N66" s="174" t="s">
        <v>42</v>
      </c>
      <c r="O66" s="201">
        <v>9691</v>
      </c>
      <c r="P66" s="318">
        <v>6727</v>
      </c>
      <c r="Q66" s="241">
        <v>0.68828124999999996</v>
      </c>
      <c r="R66" s="319"/>
      <c r="S66" s="248"/>
      <c r="T66" s="201">
        <v>4389</v>
      </c>
      <c r="U66" s="241">
        <v>0.31171874999999999</v>
      </c>
      <c r="V66" s="210"/>
      <c r="W66" s="183"/>
      <c r="X66" s="156"/>
      <c r="Y66" s="24"/>
      <c r="Z66" s="24"/>
      <c r="AA66" s="24"/>
      <c r="AB66" s="24"/>
      <c r="AC66" s="24"/>
      <c r="AD66" s="24"/>
      <c r="AE66" s="24"/>
      <c r="AF66" s="24"/>
    </row>
    <row r="67" spans="1:32" s="45" customFormat="1" ht="15" customHeight="1" x14ac:dyDescent="0.2">
      <c r="A67" s="514">
        <v>65</v>
      </c>
      <c r="B67" s="177" t="s">
        <v>26</v>
      </c>
      <c r="C67" s="174" t="s">
        <v>178</v>
      </c>
      <c r="D67" s="174" t="s">
        <v>179</v>
      </c>
      <c r="E67" s="174" t="s">
        <v>29</v>
      </c>
      <c r="F67" s="177" t="s">
        <v>180</v>
      </c>
      <c r="G67" s="177" t="s">
        <v>181</v>
      </c>
      <c r="H67" s="189" t="s">
        <v>500</v>
      </c>
      <c r="I67" s="177" t="s">
        <v>33</v>
      </c>
      <c r="J67" s="218">
        <v>2.5277777777777777E-2</v>
      </c>
      <c r="K67" s="423">
        <v>4</v>
      </c>
      <c r="L67" s="143" t="s">
        <v>41</v>
      </c>
      <c r="M67" s="199">
        <v>13888</v>
      </c>
      <c r="N67" s="174" t="s">
        <v>42</v>
      </c>
      <c r="O67" s="201">
        <v>10762</v>
      </c>
      <c r="P67" s="201">
        <v>7385</v>
      </c>
      <c r="Q67" s="233">
        <v>0.77491359447004604</v>
      </c>
      <c r="R67" s="206"/>
      <c r="S67" s="279"/>
      <c r="T67" s="201">
        <v>3126</v>
      </c>
      <c r="U67" s="233">
        <v>0.2250864055299539</v>
      </c>
      <c r="V67" s="201"/>
      <c r="W67" s="184"/>
      <c r="X67" s="156"/>
      <c r="Y67" s="24"/>
      <c r="Z67" s="24"/>
      <c r="AA67" s="24"/>
      <c r="AB67" s="24"/>
      <c r="AC67" s="24"/>
      <c r="AD67" s="24"/>
      <c r="AE67" s="24"/>
      <c r="AF67" s="24"/>
    </row>
    <row r="68" spans="1:32" s="45" customFormat="1" ht="15" customHeight="1" x14ac:dyDescent="0.2">
      <c r="A68" s="180">
        <v>66</v>
      </c>
      <c r="B68" s="251" t="s">
        <v>26</v>
      </c>
      <c r="C68" s="138" t="s">
        <v>27</v>
      </c>
      <c r="D68" s="174" t="s">
        <v>501</v>
      </c>
      <c r="E68" s="174" t="s">
        <v>29</v>
      </c>
      <c r="F68" s="177" t="s">
        <v>143</v>
      </c>
      <c r="G68" s="177" t="s">
        <v>36</v>
      </c>
      <c r="H68" s="191" t="s">
        <v>502</v>
      </c>
      <c r="I68" s="174" t="s">
        <v>33</v>
      </c>
      <c r="J68" s="218">
        <v>1.1215277777777777E-2</v>
      </c>
      <c r="K68" s="219">
        <v>2</v>
      </c>
      <c r="L68" s="143" t="s">
        <v>41</v>
      </c>
      <c r="M68" s="199">
        <v>12460</v>
      </c>
      <c r="N68" s="174" t="s">
        <v>42</v>
      </c>
      <c r="O68" s="201">
        <v>12460</v>
      </c>
      <c r="P68" s="201">
        <v>7510</v>
      </c>
      <c r="Q68" s="235">
        <v>1</v>
      </c>
      <c r="R68" s="201"/>
      <c r="S68" s="247"/>
      <c r="T68" s="201">
        <v>0</v>
      </c>
      <c r="U68" s="235">
        <v>0</v>
      </c>
      <c r="V68" s="201"/>
      <c r="W68" s="181"/>
      <c r="X68" s="154"/>
      <c r="Y68" s="6"/>
      <c r="Z68" s="6"/>
      <c r="AA68" s="6"/>
      <c r="AB68" s="6"/>
      <c r="AC68" s="6"/>
      <c r="AD68" s="6"/>
      <c r="AE68" s="6"/>
      <c r="AF68" s="6"/>
    </row>
    <row r="69" spans="1:32" s="45" customFormat="1" ht="15" customHeight="1" x14ac:dyDescent="0.2">
      <c r="A69" s="180">
        <v>67</v>
      </c>
      <c r="B69" s="253" t="s">
        <v>48</v>
      </c>
      <c r="C69" s="253" t="s">
        <v>49</v>
      </c>
      <c r="D69" s="253" t="s">
        <v>174</v>
      </c>
      <c r="E69" s="328" t="s">
        <v>29</v>
      </c>
      <c r="F69" s="328" t="s">
        <v>309</v>
      </c>
      <c r="G69" s="328" t="s">
        <v>176</v>
      </c>
      <c r="H69" s="328" t="s">
        <v>177</v>
      </c>
      <c r="I69" s="328" t="s">
        <v>33</v>
      </c>
      <c r="J69" s="361">
        <v>4.0231481481481479E-2</v>
      </c>
      <c r="K69" s="426">
        <v>2</v>
      </c>
      <c r="L69" s="378" t="s">
        <v>53</v>
      </c>
      <c r="M69" s="382">
        <v>12221</v>
      </c>
      <c r="N69" s="253" t="s">
        <v>87</v>
      </c>
      <c r="O69" s="391">
        <v>9732</v>
      </c>
      <c r="P69" s="396"/>
      <c r="Q69" s="403">
        <v>0.79633417887243274</v>
      </c>
      <c r="R69" s="407"/>
      <c r="S69" s="411">
        <v>0</v>
      </c>
      <c r="T69" s="396">
        <v>2489</v>
      </c>
      <c r="U69" s="403">
        <v>0.20366582112756731</v>
      </c>
      <c r="V69" s="416">
        <v>1562</v>
      </c>
      <c r="W69" s="181"/>
      <c r="X69" s="154"/>
      <c r="Y69" s="6"/>
      <c r="Z69" s="6"/>
      <c r="AA69" s="6"/>
      <c r="AB69" s="6"/>
      <c r="AC69" s="6"/>
      <c r="AD69" s="6"/>
      <c r="AE69" s="6"/>
      <c r="AF69" s="6"/>
    </row>
    <row r="70" spans="1:32" s="45" customFormat="1" ht="15" customHeight="1" x14ac:dyDescent="0.2">
      <c r="A70" s="514">
        <v>68</v>
      </c>
      <c r="B70" s="253" t="s">
        <v>610</v>
      </c>
      <c r="C70" s="253" t="s">
        <v>610</v>
      </c>
      <c r="D70" s="253" t="s">
        <v>622</v>
      </c>
      <c r="E70" s="328" t="s">
        <v>29</v>
      </c>
      <c r="F70" s="328" t="s">
        <v>64</v>
      </c>
      <c r="G70" s="328"/>
      <c r="H70" s="328" t="s">
        <v>623</v>
      </c>
      <c r="I70" s="328" t="s">
        <v>33</v>
      </c>
      <c r="J70" s="361">
        <v>2.119212962962963E-2</v>
      </c>
      <c r="K70" s="426">
        <v>4</v>
      </c>
      <c r="L70" s="378" t="s">
        <v>34</v>
      </c>
      <c r="M70" s="382">
        <v>11794</v>
      </c>
      <c r="N70" s="253" t="s">
        <v>42</v>
      </c>
      <c r="O70" s="391">
        <v>11516</v>
      </c>
      <c r="P70" s="396">
        <v>7798</v>
      </c>
      <c r="Q70" s="403">
        <v>0.97642869255553666</v>
      </c>
      <c r="R70" s="407"/>
      <c r="S70" s="411"/>
      <c r="T70" s="396">
        <v>278</v>
      </c>
      <c r="U70" s="403">
        <v>2.3571307444463285E-2</v>
      </c>
      <c r="V70" s="416"/>
      <c r="W70" s="181"/>
      <c r="X70" s="154"/>
      <c r="Y70" s="6"/>
      <c r="Z70" s="6"/>
      <c r="AA70" s="6"/>
      <c r="AB70" s="6"/>
      <c r="AC70" s="6"/>
      <c r="AD70" s="6"/>
      <c r="AE70" s="6"/>
      <c r="AF70" s="6"/>
    </row>
    <row r="71" spans="1:32" s="45" customFormat="1" ht="15" customHeight="1" x14ac:dyDescent="0.2">
      <c r="A71" s="514">
        <v>69</v>
      </c>
      <c r="B71" s="251" t="s">
        <v>610</v>
      </c>
      <c r="C71" s="138" t="s">
        <v>610</v>
      </c>
      <c r="D71" s="142" t="s">
        <v>630</v>
      </c>
      <c r="E71" s="142" t="s">
        <v>29</v>
      </c>
      <c r="F71" s="143" t="s">
        <v>512</v>
      </c>
      <c r="G71" s="143"/>
      <c r="H71" s="143" t="s">
        <v>197</v>
      </c>
      <c r="I71" s="142" t="s">
        <v>33</v>
      </c>
      <c r="J71" s="216">
        <v>2.1886574074074072E-2</v>
      </c>
      <c r="K71" s="217">
        <v>4</v>
      </c>
      <c r="L71" s="143" t="s">
        <v>34</v>
      </c>
      <c r="M71" s="199">
        <v>11306</v>
      </c>
      <c r="N71" s="138" t="s">
        <v>42</v>
      </c>
      <c r="O71" s="206">
        <v>11306</v>
      </c>
      <c r="P71" s="206">
        <v>6068</v>
      </c>
      <c r="Q71" s="233">
        <v>1</v>
      </c>
      <c r="R71" s="206"/>
      <c r="S71" s="237"/>
      <c r="T71" s="201"/>
      <c r="U71" s="233">
        <v>0</v>
      </c>
      <c r="V71" s="206"/>
      <c r="W71" s="181"/>
      <c r="X71" s="154"/>
      <c r="Y71" s="6"/>
      <c r="Z71" s="6"/>
      <c r="AA71" s="6"/>
      <c r="AB71" s="6"/>
      <c r="AC71" s="6"/>
      <c r="AD71" s="6"/>
      <c r="AE71" s="6"/>
      <c r="AF71" s="6"/>
    </row>
    <row r="72" spans="1:32" s="45" customFormat="1" ht="15" customHeight="1" x14ac:dyDescent="0.2">
      <c r="A72" s="180">
        <v>70</v>
      </c>
      <c r="B72" s="253" t="s">
        <v>66</v>
      </c>
      <c r="C72" s="253" t="s">
        <v>214</v>
      </c>
      <c r="D72" s="253" t="s">
        <v>215</v>
      </c>
      <c r="E72" s="328" t="s">
        <v>29</v>
      </c>
      <c r="F72" s="328" t="s">
        <v>206</v>
      </c>
      <c r="G72" s="328"/>
      <c r="H72" s="328" t="s">
        <v>216</v>
      </c>
      <c r="I72" s="328" t="s">
        <v>33</v>
      </c>
      <c r="J72" s="361">
        <v>1.1620370370370371E-2</v>
      </c>
      <c r="K72" s="426">
        <v>69</v>
      </c>
      <c r="L72" s="378" t="s">
        <v>34</v>
      </c>
      <c r="M72" s="382">
        <v>9847</v>
      </c>
      <c r="N72" s="253" t="s">
        <v>544</v>
      </c>
      <c r="O72" s="391">
        <v>4547</v>
      </c>
      <c r="P72" s="396">
        <v>511</v>
      </c>
      <c r="Q72" s="403">
        <v>0.46176500456991976</v>
      </c>
      <c r="R72" s="206">
        <v>0</v>
      </c>
      <c r="S72" s="237">
        <v>0</v>
      </c>
      <c r="T72" s="396">
        <v>5300</v>
      </c>
      <c r="U72" s="403">
        <v>0.53823499543008024</v>
      </c>
      <c r="V72" s="416">
        <v>2100</v>
      </c>
      <c r="W72" s="181"/>
      <c r="X72" s="154"/>
      <c r="Y72" s="6"/>
      <c r="Z72" s="6"/>
      <c r="AA72" s="6"/>
      <c r="AB72" s="6"/>
      <c r="AC72" s="6"/>
      <c r="AD72" s="6"/>
      <c r="AE72" s="6"/>
      <c r="AF72" s="6"/>
    </row>
    <row r="73" spans="1:32" s="45" customFormat="1" ht="15" customHeight="1" x14ac:dyDescent="0.2">
      <c r="A73" s="180">
        <v>71</v>
      </c>
      <c r="B73" s="251" t="s">
        <v>48</v>
      </c>
      <c r="C73" s="138" t="s">
        <v>133</v>
      </c>
      <c r="D73" s="172" t="s">
        <v>223</v>
      </c>
      <c r="E73" s="142" t="s">
        <v>29</v>
      </c>
      <c r="F73" s="173" t="s">
        <v>512</v>
      </c>
      <c r="G73" s="173"/>
      <c r="H73" s="173" t="s">
        <v>536</v>
      </c>
      <c r="I73" s="172" t="s">
        <v>33</v>
      </c>
      <c r="J73" s="250">
        <v>1.4733796296296297E-2</v>
      </c>
      <c r="K73" s="221">
        <v>4</v>
      </c>
      <c r="L73" s="173" t="s">
        <v>53</v>
      </c>
      <c r="M73" s="200">
        <v>9232</v>
      </c>
      <c r="N73" s="172" t="s">
        <v>87</v>
      </c>
      <c r="O73" s="209">
        <v>7820</v>
      </c>
      <c r="P73" s="209"/>
      <c r="Q73" s="233">
        <v>0.84705372616984398</v>
      </c>
      <c r="R73" s="206"/>
      <c r="S73" s="279">
        <v>0</v>
      </c>
      <c r="T73" s="201">
        <v>1412</v>
      </c>
      <c r="U73" s="233">
        <v>0.15294627383015597</v>
      </c>
      <c r="V73" s="209">
        <v>685</v>
      </c>
      <c r="W73" s="181"/>
      <c r="X73" s="154"/>
      <c r="Y73" s="6"/>
      <c r="Z73" s="6"/>
      <c r="AA73" s="6"/>
      <c r="AB73" s="6"/>
      <c r="AC73" s="6"/>
      <c r="AD73" s="6"/>
      <c r="AE73" s="6"/>
      <c r="AF73" s="6"/>
    </row>
    <row r="74" spans="1:32" s="45" customFormat="1" ht="15" customHeight="1" x14ac:dyDescent="0.2">
      <c r="A74" s="514">
        <v>72</v>
      </c>
      <c r="B74" s="177" t="s">
        <v>610</v>
      </c>
      <c r="C74" s="174" t="s">
        <v>610</v>
      </c>
      <c r="D74" s="174" t="s">
        <v>624</v>
      </c>
      <c r="E74" s="174" t="s">
        <v>29</v>
      </c>
      <c r="F74" s="177" t="s">
        <v>85</v>
      </c>
      <c r="G74" s="177"/>
      <c r="H74" s="191" t="s">
        <v>604</v>
      </c>
      <c r="I74" s="174" t="s">
        <v>33</v>
      </c>
      <c r="J74" s="218">
        <v>2.4537037037037038E-2</v>
      </c>
      <c r="K74" s="423">
        <v>1</v>
      </c>
      <c r="L74" s="143" t="s">
        <v>34</v>
      </c>
      <c r="M74" s="199">
        <v>8344</v>
      </c>
      <c r="N74" s="174" t="s">
        <v>42</v>
      </c>
      <c r="O74" s="201">
        <v>2392</v>
      </c>
      <c r="P74" s="201">
        <v>1728</v>
      </c>
      <c r="Q74" s="241">
        <v>0.28667305848513902</v>
      </c>
      <c r="R74" s="199"/>
      <c r="S74" s="248"/>
      <c r="T74" s="201">
        <v>5952</v>
      </c>
      <c r="U74" s="241">
        <v>0.71332694151486098</v>
      </c>
      <c r="V74" s="201"/>
      <c r="W74" s="181"/>
      <c r="X74" s="154"/>
      <c r="Y74" s="6"/>
      <c r="Z74" s="6"/>
      <c r="AA74" s="6"/>
      <c r="AB74" s="6"/>
      <c r="AC74" s="6"/>
      <c r="AD74" s="6"/>
      <c r="AE74" s="6"/>
      <c r="AF74" s="6"/>
    </row>
    <row r="75" spans="1:32" s="45" customFormat="1" ht="15" customHeight="1" x14ac:dyDescent="0.2">
      <c r="A75" s="514">
        <v>73</v>
      </c>
      <c r="B75" s="251" t="s">
        <v>610</v>
      </c>
      <c r="C75" s="138" t="s">
        <v>610</v>
      </c>
      <c r="D75" s="172" t="s">
        <v>636</v>
      </c>
      <c r="E75" s="142" t="s">
        <v>29</v>
      </c>
      <c r="F75" s="143" t="s">
        <v>308</v>
      </c>
      <c r="G75" s="143" t="s">
        <v>105</v>
      </c>
      <c r="H75" s="143" t="s">
        <v>213</v>
      </c>
      <c r="I75" s="142" t="s">
        <v>33</v>
      </c>
      <c r="J75" s="216">
        <v>2.7430555555555555E-2</v>
      </c>
      <c r="K75" s="217">
        <v>2</v>
      </c>
      <c r="L75" s="143" t="s">
        <v>34</v>
      </c>
      <c r="M75" s="198">
        <v>8281</v>
      </c>
      <c r="N75" s="138" t="s">
        <v>42</v>
      </c>
      <c r="O75" s="206">
        <v>7951</v>
      </c>
      <c r="P75" s="206">
        <v>5165</v>
      </c>
      <c r="Q75" s="233">
        <v>0.96014974036952061</v>
      </c>
      <c r="R75" s="206"/>
      <c r="S75" s="237"/>
      <c r="T75" s="206">
        <v>330</v>
      </c>
      <c r="U75" s="238">
        <v>3.9850259630479411E-2</v>
      </c>
      <c r="V75" s="206"/>
      <c r="W75" s="181"/>
      <c r="X75" s="154"/>
      <c r="Y75" s="6"/>
      <c r="Z75" s="6"/>
      <c r="AA75" s="6"/>
      <c r="AB75" s="6"/>
      <c r="AC75" s="6"/>
      <c r="AD75" s="6"/>
      <c r="AE75" s="6"/>
      <c r="AF75" s="6"/>
    </row>
    <row r="76" spans="1:32" s="45" customFormat="1" ht="15" customHeight="1" x14ac:dyDescent="0.2">
      <c r="A76" s="180">
        <v>74</v>
      </c>
      <c r="B76" s="251" t="s">
        <v>66</v>
      </c>
      <c r="C76" s="138" t="s">
        <v>67</v>
      </c>
      <c r="D76" s="138" t="s">
        <v>208</v>
      </c>
      <c r="E76" s="139" t="s">
        <v>29</v>
      </c>
      <c r="F76" s="139" t="s">
        <v>64</v>
      </c>
      <c r="G76" s="139" t="s">
        <v>85</v>
      </c>
      <c r="H76" s="139" t="s">
        <v>209</v>
      </c>
      <c r="I76" s="139" t="s">
        <v>33</v>
      </c>
      <c r="J76" s="216">
        <v>2.8182870370370372E-2</v>
      </c>
      <c r="K76" s="217">
        <v>5</v>
      </c>
      <c r="L76" s="143" t="s">
        <v>34</v>
      </c>
      <c r="M76" s="199">
        <v>8254</v>
      </c>
      <c r="N76" s="138" t="s">
        <v>544</v>
      </c>
      <c r="O76" s="206">
        <v>8134</v>
      </c>
      <c r="P76" s="206">
        <v>1695</v>
      </c>
      <c r="Q76" s="233">
        <v>0.98546159437848313</v>
      </c>
      <c r="R76" s="206">
        <v>0</v>
      </c>
      <c r="S76" s="230">
        <v>0</v>
      </c>
      <c r="T76" s="206">
        <v>120</v>
      </c>
      <c r="U76" s="233">
        <v>1.4538405621516841E-2</v>
      </c>
      <c r="V76" s="206">
        <v>92</v>
      </c>
      <c r="W76" s="185"/>
      <c r="X76" s="2"/>
      <c r="Y76" s="3"/>
      <c r="Z76" s="3"/>
      <c r="AA76" s="3"/>
      <c r="AB76" s="3"/>
      <c r="AC76" s="3"/>
      <c r="AD76" s="3"/>
      <c r="AE76" s="3"/>
      <c r="AF76" s="3"/>
    </row>
    <row r="77" spans="1:32" s="45" customFormat="1" ht="15" customHeight="1" x14ac:dyDescent="0.2">
      <c r="A77" s="180">
        <v>75</v>
      </c>
      <c r="B77" s="170" t="s">
        <v>48</v>
      </c>
      <c r="C77" s="171" t="s">
        <v>48</v>
      </c>
      <c r="D77" s="172" t="s">
        <v>597</v>
      </c>
      <c r="E77" s="142" t="s">
        <v>29</v>
      </c>
      <c r="F77" s="143" t="s">
        <v>64</v>
      </c>
      <c r="G77" s="143"/>
      <c r="H77" s="143" t="s">
        <v>598</v>
      </c>
      <c r="I77" s="143" t="s">
        <v>33</v>
      </c>
      <c r="J77" s="216">
        <v>2.042824074074074E-2</v>
      </c>
      <c r="K77" s="420">
        <v>5</v>
      </c>
      <c r="L77" s="143" t="s">
        <v>53</v>
      </c>
      <c r="M77" s="199">
        <v>8103</v>
      </c>
      <c r="N77" s="138" t="s">
        <v>87</v>
      </c>
      <c r="O77" s="206">
        <v>7379</v>
      </c>
      <c r="P77" s="206"/>
      <c r="Q77" s="233">
        <v>0.91065037640380109</v>
      </c>
      <c r="R77" s="206"/>
      <c r="S77" s="237">
        <v>0</v>
      </c>
      <c r="T77" s="206">
        <v>724</v>
      </c>
      <c r="U77" s="238">
        <v>8.934962359619894E-2</v>
      </c>
      <c r="V77" s="206">
        <v>495</v>
      </c>
      <c r="W77" s="181"/>
      <c r="X77" s="154"/>
      <c r="Y77" s="6"/>
      <c r="Z77" s="6"/>
      <c r="AA77" s="6"/>
      <c r="AB77" s="6"/>
      <c r="AC77" s="6"/>
      <c r="AD77" s="6"/>
      <c r="AE77" s="6"/>
      <c r="AF77" s="6"/>
    </row>
    <row r="78" spans="1:32" s="45" customFormat="1" ht="15" customHeight="1" x14ac:dyDescent="0.2">
      <c r="A78" s="514">
        <v>76</v>
      </c>
      <c r="B78" s="170" t="s">
        <v>48</v>
      </c>
      <c r="C78" s="171" t="s">
        <v>83</v>
      </c>
      <c r="D78" s="172" t="s">
        <v>205</v>
      </c>
      <c r="E78" s="142" t="s">
        <v>29</v>
      </c>
      <c r="F78" s="143" t="s">
        <v>206</v>
      </c>
      <c r="G78" s="143"/>
      <c r="H78" s="143" t="s">
        <v>314</v>
      </c>
      <c r="I78" s="143" t="s">
        <v>33</v>
      </c>
      <c r="J78" s="216">
        <v>0.12604166666666666</v>
      </c>
      <c r="K78" s="420">
        <v>1</v>
      </c>
      <c r="L78" s="143" t="s">
        <v>53</v>
      </c>
      <c r="M78" s="199">
        <v>8051</v>
      </c>
      <c r="N78" s="138" t="s">
        <v>87</v>
      </c>
      <c r="O78" s="206">
        <v>8051</v>
      </c>
      <c r="P78" s="206"/>
      <c r="Q78" s="233">
        <v>1</v>
      </c>
      <c r="R78" s="206"/>
      <c r="S78" s="237">
        <v>0</v>
      </c>
      <c r="T78" s="206">
        <v>0</v>
      </c>
      <c r="U78" s="238">
        <v>0</v>
      </c>
      <c r="V78" s="206">
        <v>0</v>
      </c>
      <c r="W78" s="181"/>
      <c r="X78" s="154"/>
      <c r="Y78" s="6"/>
      <c r="Z78" s="6"/>
      <c r="AA78" s="6"/>
      <c r="AB78" s="6"/>
      <c r="AC78" s="6"/>
      <c r="AD78" s="6"/>
      <c r="AE78" s="6"/>
      <c r="AF78" s="6"/>
    </row>
    <row r="79" spans="1:32" s="45" customFormat="1" ht="15" customHeight="1" x14ac:dyDescent="0.2">
      <c r="A79" s="514">
        <v>77</v>
      </c>
      <c r="B79" s="177" t="s">
        <v>48</v>
      </c>
      <c r="C79" s="174" t="s">
        <v>48</v>
      </c>
      <c r="D79" s="174" t="s">
        <v>595</v>
      </c>
      <c r="E79" s="174" t="s">
        <v>29</v>
      </c>
      <c r="F79" s="177" t="s">
        <v>127</v>
      </c>
      <c r="G79" s="177"/>
      <c r="H79" s="191" t="s">
        <v>596</v>
      </c>
      <c r="I79" s="174" t="s">
        <v>33</v>
      </c>
      <c r="J79" s="218">
        <v>3.2789351851851854E-2</v>
      </c>
      <c r="K79" s="423">
        <v>5</v>
      </c>
      <c r="L79" s="173" t="s">
        <v>53</v>
      </c>
      <c r="M79" s="199">
        <v>7092</v>
      </c>
      <c r="N79" s="174" t="s">
        <v>87</v>
      </c>
      <c r="O79" s="201">
        <v>6751</v>
      </c>
      <c r="P79" s="201"/>
      <c r="Q79" s="241">
        <v>0.95191765369430348</v>
      </c>
      <c r="R79" s="206"/>
      <c r="S79" s="237">
        <v>0</v>
      </c>
      <c r="T79" s="201">
        <v>341</v>
      </c>
      <c r="U79" s="241">
        <v>4.8082346305696556E-2</v>
      </c>
      <c r="V79" s="201">
        <v>203</v>
      </c>
      <c r="W79" s="184"/>
      <c r="X79" s="156"/>
      <c r="Y79" s="24"/>
      <c r="Z79" s="24"/>
      <c r="AA79" s="24"/>
      <c r="AB79" s="24"/>
      <c r="AC79" s="24"/>
      <c r="AD79" s="24"/>
      <c r="AE79" s="24"/>
      <c r="AF79" s="24"/>
    </row>
    <row r="80" spans="1:32" s="45" customFormat="1" ht="15" customHeight="1" x14ac:dyDescent="0.2">
      <c r="A80" s="180">
        <v>78</v>
      </c>
      <c r="B80" s="253" t="s">
        <v>48</v>
      </c>
      <c r="C80" s="253" t="s">
        <v>219</v>
      </c>
      <c r="D80" s="253" t="s">
        <v>537</v>
      </c>
      <c r="E80" s="328" t="s">
        <v>29</v>
      </c>
      <c r="F80" s="328" t="s">
        <v>206</v>
      </c>
      <c r="G80" s="328" t="s">
        <v>221</v>
      </c>
      <c r="H80" s="328" t="s">
        <v>222</v>
      </c>
      <c r="I80" s="328" t="s">
        <v>33</v>
      </c>
      <c r="J80" s="361">
        <v>0</v>
      </c>
      <c r="K80" s="426">
        <v>0</v>
      </c>
      <c r="L80" s="378" t="s">
        <v>53</v>
      </c>
      <c r="M80" s="382">
        <v>6574</v>
      </c>
      <c r="N80" s="253" t="s">
        <v>87</v>
      </c>
      <c r="O80" s="391">
        <v>40</v>
      </c>
      <c r="P80" s="396"/>
      <c r="Q80" s="403">
        <v>6.0845756008518406E-3</v>
      </c>
      <c r="R80" s="407"/>
      <c r="S80" s="411">
        <v>0</v>
      </c>
      <c r="T80" s="396">
        <v>6534</v>
      </c>
      <c r="U80" s="403">
        <v>0.99391542439914815</v>
      </c>
      <c r="V80" s="416">
        <v>4123</v>
      </c>
      <c r="W80" s="181"/>
      <c r="X80" s="154"/>
      <c r="Y80" s="6"/>
      <c r="Z80" s="6"/>
      <c r="AA80" s="6"/>
      <c r="AB80" s="6"/>
      <c r="AC80" s="6"/>
      <c r="AD80" s="6"/>
      <c r="AE80" s="6"/>
      <c r="AF80" s="6"/>
    </row>
    <row r="81" spans="1:32" s="45" customFormat="1" ht="15" customHeight="1" x14ac:dyDescent="0.2">
      <c r="A81" s="180">
        <v>79</v>
      </c>
      <c r="B81" s="251" t="s">
        <v>48</v>
      </c>
      <c r="C81" s="174" t="s">
        <v>48</v>
      </c>
      <c r="D81" s="174" t="s">
        <v>599</v>
      </c>
      <c r="E81" s="174" t="s">
        <v>29</v>
      </c>
      <c r="F81" s="177" t="s">
        <v>64</v>
      </c>
      <c r="G81" s="177"/>
      <c r="H81" s="191" t="s">
        <v>598</v>
      </c>
      <c r="I81" s="174" t="s">
        <v>33</v>
      </c>
      <c r="J81" s="222">
        <v>1.7916666666666668E-2</v>
      </c>
      <c r="K81" s="423">
        <v>4</v>
      </c>
      <c r="L81" s="173" t="s">
        <v>53</v>
      </c>
      <c r="M81" s="199">
        <v>6567</v>
      </c>
      <c r="N81" s="174" t="s">
        <v>87</v>
      </c>
      <c r="O81" s="201">
        <v>5333</v>
      </c>
      <c r="P81" s="201"/>
      <c r="Q81" s="241">
        <v>0.81209075681437493</v>
      </c>
      <c r="R81" s="201"/>
      <c r="S81" s="237">
        <v>0</v>
      </c>
      <c r="T81" s="201">
        <v>1234</v>
      </c>
      <c r="U81" s="241">
        <v>0.1879092431856251</v>
      </c>
      <c r="V81" s="201">
        <v>677</v>
      </c>
      <c r="W81" s="184"/>
      <c r="X81" s="156"/>
      <c r="Y81" s="24"/>
      <c r="Z81" s="24"/>
      <c r="AA81" s="24"/>
      <c r="AB81" s="24"/>
      <c r="AC81" s="24"/>
      <c r="AD81" s="24"/>
      <c r="AE81" s="24"/>
      <c r="AF81" s="24"/>
    </row>
    <row r="82" spans="1:32" s="45" customFormat="1" ht="15" customHeight="1" x14ac:dyDescent="0.2">
      <c r="A82" s="514">
        <v>80</v>
      </c>
      <c r="B82" s="138" t="s">
        <v>610</v>
      </c>
      <c r="C82" s="138" t="s">
        <v>610</v>
      </c>
      <c r="D82" s="138" t="s">
        <v>542</v>
      </c>
      <c r="E82" s="139" t="s">
        <v>29</v>
      </c>
      <c r="F82" s="139" t="s">
        <v>318</v>
      </c>
      <c r="G82" s="139" t="s">
        <v>394</v>
      </c>
      <c r="H82" s="139" t="s">
        <v>546</v>
      </c>
      <c r="I82" s="139" t="s">
        <v>33</v>
      </c>
      <c r="J82" s="216">
        <v>3.1574074074074074E-2</v>
      </c>
      <c r="K82" s="420">
        <v>2</v>
      </c>
      <c r="L82" s="143" t="s">
        <v>34</v>
      </c>
      <c r="M82" s="198">
        <v>6555</v>
      </c>
      <c r="N82" s="138" t="s">
        <v>42</v>
      </c>
      <c r="O82" s="206">
        <v>6233</v>
      </c>
      <c r="P82" s="207">
        <v>4541</v>
      </c>
      <c r="Q82" s="233">
        <v>0.9508771929824561</v>
      </c>
      <c r="R82" s="206"/>
      <c r="S82" s="230"/>
      <c r="T82" s="206">
        <v>322</v>
      </c>
      <c r="U82" s="233">
        <v>4.912280701754386E-2</v>
      </c>
      <c r="V82" s="207"/>
      <c r="W82" s="181"/>
      <c r="X82" s="154"/>
      <c r="Y82" s="6"/>
      <c r="Z82" s="6"/>
      <c r="AA82" s="6"/>
      <c r="AB82" s="6"/>
      <c r="AC82" s="6"/>
      <c r="AD82" s="6"/>
      <c r="AE82" s="6"/>
      <c r="AF82" s="6"/>
    </row>
    <row r="83" spans="1:32" s="45" customFormat="1" ht="15" customHeight="1" x14ac:dyDescent="0.2">
      <c r="A83" s="514">
        <v>81</v>
      </c>
      <c r="B83" s="138" t="s">
        <v>48</v>
      </c>
      <c r="C83" s="138" t="s">
        <v>133</v>
      </c>
      <c r="D83" s="138" t="s">
        <v>217</v>
      </c>
      <c r="E83" s="139" t="s">
        <v>29</v>
      </c>
      <c r="F83" s="328" t="s">
        <v>308</v>
      </c>
      <c r="G83" s="139" t="s">
        <v>105</v>
      </c>
      <c r="H83" s="139" t="s">
        <v>218</v>
      </c>
      <c r="I83" s="139" t="s">
        <v>33</v>
      </c>
      <c r="J83" s="216">
        <v>1.0520833333333333E-2</v>
      </c>
      <c r="K83" s="217">
        <v>4</v>
      </c>
      <c r="L83" s="143" t="s">
        <v>53</v>
      </c>
      <c r="M83" s="198">
        <v>6185</v>
      </c>
      <c r="N83" s="138" t="s">
        <v>87</v>
      </c>
      <c r="O83" s="206">
        <v>5746</v>
      </c>
      <c r="P83" s="207"/>
      <c r="Q83" s="233">
        <v>0.92902182700080838</v>
      </c>
      <c r="R83" s="198"/>
      <c r="S83" s="230">
        <v>0</v>
      </c>
      <c r="T83" s="206">
        <v>439</v>
      </c>
      <c r="U83" s="233">
        <v>7.0978172999191597E-2</v>
      </c>
      <c r="V83" s="207">
        <v>234</v>
      </c>
      <c r="W83" s="181"/>
      <c r="X83" s="154"/>
      <c r="Y83" s="6"/>
      <c r="Z83" s="6"/>
      <c r="AA83" s="6"/>
      <c r="AB83" s="6"/>
      <c r="AC83" s="6"/>
      <c r="AD83" s="6"/>
      <c r="AE83" s="6"/>
      <c r="AF83" s="6"/>
    </row>
    <row r="84" spans="1:32" s="45" customFormat="1" ht="15" customHeight="1" x14ac:dyDescent="0.2">
      <c r="A84" s="180">
        <v>82</v>
      </c>
      <c r="B84" s="253" t="s">
        <v>610</v>
      </c>
      <c r="C84" s="253" t="s">
        <v>610</v>
      </c>
      <c r="D84" s="253" t="s">
        <v>637</v>
      </c>
      <c r="E84" s="328" t="s">
        <v>29</v>
      </c>
      <c r="F84" s="328" t="s">
        <v>308</v>
      </c>
      <c r="G84" s="328" t="s">
        <v>105</v>
      </c>
      <c r="H84" s="328" t="s">
        <v>202</v>
      </c>
      <c r="I84" s="328" t="s">
        <v>33</v>
      </c>
      <c r="J84" s="361">
        <v>3.3622685185185179E-2</v>
      </c>
      <c r="K84" s="426">
        <v>2</v>
      </c>
      <c r="L84" s="378" t="s">
        <v>34</v>
      </c>
      <c r="M84" s="382">
        <v>5694</v>
      </c>
      <c r="N84" s="253" t="s">
        <v>42</v>
      </c>
      <c r="O84" s="391">
        <v>5575</v>
      </c>
      <c r="P84" s="396">
        <v>4219</v>
      </c>
      <c r="Q84" s="403">
        <v>0.97910080786793119</v>
      </c>
      <c r="R84" s="407"/>
      <c r="S84" s="411"/>
      <c r="T84" s="396">
        <v>119</v>
      </c>
      <c r="U84" s="403">
        <v>2.0899192132068846E-2</v>
      </c>
      <c r="V84" s="416"/>
      <c r="W84" s="181"/>
      <c r="X84" s="154"/>
      <c r="Y84" s="6"/>
      <c r="Z84" s="6"/>
      <c r="AA84" s="6"/>
      <c r="AB84" s="6"/>
      <c r="AC84" s="6"/>
      <c r="AD84" s="6"/>
      <c r="AE84" s="6"/>
      <c r="AF84" s="6"/>
    </row>
    <row r="85" spans="1:32" s="45" customFormat="1" ht="15" customHeight="1" x14ac:dyDescent="0.2">
      <c r="A85" s="180">
        <v>83</v>
      </c>
      <c r="B85" s="138" t="s">
        <v>66</v>
      </c>
      <c r="C85" s="138" t="s">
        <v>214</v>
      </c>
      <c r="D85" s="138" t="s">
        <v>261</v>
      </c>
      <c r="E85" s="139" t="s">
        <v>29</v>
      </c>
      <c r="F85" s="139" t="s">
        <v>206</v>
      </c>
      <c r="G85" s="139" t="s">
        <v>221</v>
      </c>
      <c r="H85" s="139" t="s">
        <v>263</v>
      </c>
      <c r="I85" s="139" t="s">
        <v>33</v>
      </c>
      <c r="J85" s="214">
        <v>3.1516203703703706E-2</v>
      </c>
      <c r="K85" s="429">
        <v>3</v>
      </c>
      <c r="L85" s="143" t="s">
        <v>34</v>
      </c>
      <c r="M85" s="199">
        <v>5463</v>
      </c>
      <c r="N85" s="138" t="s">
        <v>544</v>
      </c>
      <c r="O85" s="198">
        <v>5024</v>
      </c>
      <c r="P85" s="206">
        <v>786</v>
      </c>
      <c r="Q85" s="233">
        <v>0.91964122277137106</v>
      </c>
      <c r="R85" s="206">
        <v>0</v>
      </c>
      <c r="S85" s="230">
        <v>0</v>
      </c>
      <c r="T85" s="208">
        <v>439</v>
      </c>
      <c r="U85" s="233">
        <v>8.0358777228628955E-2</v>
      </c>
      <c r="V85" s="208">
        <v>242</v>
      </c>
      <c r="W85" s="185"/>
      <c r="X85" s="2"/>
      <c r="Y85" s="3"/>
      <c r="Z85" s="3"/>
      <c r="AA85" s="3"/>
      <c r="AB85" s="3"/>
      <c r="AC85" s="3"/>
      <c r="AD85" s="3"/>
      <c r="AE85" s="3"/>
      <c r="AF85" s="3"/>
    </row>
    <row r="86" spans="1:32" s="45" customFormat="1" ht="15" customHeight="1" x14ac:dyDescent="0.2">
      <c r="A86" s="514">
        <v>84</v>
      </c>
      <c r="B86" s="251" t="s">
        <v>48</v>
      </c>
      <c r="C86" s="138" t="s">
        <v>49</v>
      </c>
      <c r="D86" s="138" t="s">
        <v>232</v>
      </c>
      <c r="E86" s="174" t="s">
        <v>29</v>
      </c>
      <c r="F86" s="139" t="s">
        <v>30</v>
      </c>
      <c r="G86" s="139" t="s">
        <v>119</v>
      </c>
      <c r="H86" s="139" t="s">
        <v>233</v>
      </c>
      <c r="I86" s="139" t="s">
        <v>33</v>
      </c>
      <c r="J86" s="216">
        <v>8.518518518518519E-3</v>
      </c>
      <c r="K86" s="217">
        <v>7</v>
      </c>
      <c r="L86" s="143" t="s">
        <v>53</v>
      </c>
      <c r="M86" s="198">
        <v>5251</v>
      </c>
      <c r="N86" s="138" t="s">
        <v>87</v>
      </c>
      <c r="O86" s="206">
        <v>3741</v>
      </c>
      <c r="P86" s="207"/>
      <c r="Q86" s="233">
        <v>0.71243572652828036</v>
      </c>
      <c r="R86" s="206"/>
      <c r="S86" s="279">
        <v>0</v>
      </c>
      <c r="T86" s="201">
        <v>1510</v>
      </c>
      <c r="U86" s="233">
        <v>0.28756427347171964</v>
      </c>
      <c r="V86" s="234">
        <v>1149</v>
      </c>
      <c r="W86" s="181"/>
      <c r="X86" s="154"/>
      <c r="Y86" s="6"/>
      <c r="Z86" s="6"/>
      <c r="AA86" s="6"/>
      <c r="AB86" s="6"/>
      <c r="AC86" s="6"/>
      <c r="AD86" s="6"/>
      <c r="AE86" s="6"/>
      <c r="AF86" s="6"/>
    </row>
    <row r="87" spans="1:32" s="45" customFormat="1" ht="15" customHeight="1" x14ac:dyDescent="0.2">
      <c r="A87" s="514">
        <v>85</v>
      </c>
      <c r="B87" s="251" t="s">
        <v>610</v>
      </c>
      <c r="C87" s="252" t="s">
        <v>610</v>
      </c>
      <c r="D87" s="253" t="s">
        <v>157</v>
      </c>
      <c r="E87" s="252" t="s">
        <v>29</v>
      </c>
      <c r="F87" s="254" t="s">
        <v>318</v>
      </c>
      <c r="G87" s="254" t="s">
        <v>158</v>
      </c>
      <c r="H87" s="254" t="s">
        <v>159</v>
      </c>
      <c r="I87" s="252" t="s">
        <v>33</v>
      </c>
      <c r="J87" s="255" t="s">
        <v>36</v>
      </c>
      <c r="K87" s="256">
        <v>0</v>
      </c>
      <c r="L87" s="254" t="s">
        <v>34</v>
      </c>
      <c r="M87" s="257">
        <v>4649</v>
      </c>
      <c r="N87" s="258" t="s">
        <v>42</v>
      </c>
      <c r="O87" s="205">
        <v>4469</v>
      </c>
      <c r="P87" s="205">
        <v>1742</v>
      </c>
      <c r="Q87" s="232">
        <v>0.96128199612819965</v>
      </c>
      <c r="R87" s="206"/>
      <c r="S87" s="237"/>
      <c r="T87" s="205">
        <v>180</v>
      </c>
      <c r="U87" s="260">
        <v>3.871800387180039E-2</v>
      </c>
      <c r="V87" s="205"/>
      <c r="W87" s="261"/>
      <c r="X87" s="262"/>
      <c r="Y87" s="263"/>
      <c r="Z87" s="263"/>
      <c r="AA87" s="263"/>
      <c r="AB87" s="263"/>
      <c r="AC87" s="263"/>
      <c r="AD87" s="263"/>
      <c r="AE87" s="263"/>
      <c r="AF87" s="263"/>
    </row>
    <row r="88" spans="1:32" s="45" customFormat="1" ht="15" customHeight="1" x14ac:dyDescent="0.2">
      <c r="A88" s="180">
        <v>86</v>
      </c>
      <c r="B88" s="251" t="s">
        <v>610</v>
      </c>
      <c r="C88" s="252" t="s">
        <v>610</v>
      </c>
      <c r="D88" s="253" t="s">
        <v>638</v>
      </c>
      <c r="E88" s="252" t="s">
        <v>29</v>
      </c>
      <c r="F88" s="254" t="s">
        <v>140</v>
      </c>
      <c r="G88" s="254" t="s">
        <v>226</v>
      </c>
      <c r="H88" s="254" t="s">
        <v>227</v>
      </c>
      <c r="I88" s="252" t="s">
        <v>33</v>
      </c>
      <c r="J88" s="255">
        <v>3.2407407407407406E-2</v>
      </c>
      <c r="K88" s="256">
        <v>2</v>
      </c>
      <c r="L88" s="254" t="s">
        <v>34</v>
      </c>
      <c r="M88" s="257">
        <v>4521</v>
      </c>
      <c r="N88" s="258" t="s">
        <v>42</v>
      </c>
      <c r="O88" s="205">
        <v>4359</v>
      </c>
      <c r="P88" s="205">
        <v>3136</v>
      </c>
      <c r="Q88" s="232">
        <v>0.96416721964167218</v>
      </c>
      <c r="R88" s="206"/>
      <c r="S88" s="237"/>
      <c r="T88" s="205">
        <v>162</v>
      </c>
      <c r="U88" s="260">
        <v>3.5832780358327807E-2</v>
      </c>
      <c r="V88" s="205"/>
      <c r="W88" s="261"/>
      <c r="X88" s="262"/>
      <c r="Y88" s="263"/>
      <c r="Z88" s="263"/>
      <c r="AA88" s="263"/>
      <c r="AB88" s="263"/>
      <c r="AC88" s="263"/>
      <c r="AD88" s="263"/>
      <c r="AE88" s="263"/>
      <c r="AF88" s="263"/>
    </row>
    <row r="89" spans="1:32" s="45" customFormat="1" ht="15" customHeight="1" x14ac:dyDescent="0.2">
      <c r="A89" s="180">
        <v>87</v>
      </c>
      <c r="B89" s="174" t="s">
        <v>48</v>
      </c>
      <c r="C89" s="174" t="s">
        <v>48</v>
      </c>
      <c r="D89" s="138" t="s">
        <v>654</v>
      </c>
      <c r="E89" s="174" t="s">
        <v>29</v>
      </c>
      <c r="F89" s="139" t="s">
        <v>146</v>
      </c>
      <c r="G89" s="139"/>
      <c r="H89" s="139" t="s">
        <v>655</v>
      </c>
      <c r="I89" s="139" t="s">
        <v>33</v>
      </c>
      <c r="J89" s="216">
        <v>2.4479166666666666E-2</v>
      </c>
      <c r="K89" s="420">
        <v>4</v>
      </c>
      <c r="L89" s="143" t="s">
        <v>53</v>
      </c>
      <c r="M89" s="198">
        <v>3959</v>
      </c>
      <c r="N89" s="138" t="s">
        <v>87</v>
      </c>
      <c r="O89" s="206">
        <v>706</v>
      </c>
      <c r="P89" s="207"/>
      <c r="Q89" s="233">
        <v>0.17832786057085123</v>
      </c>
      <c r="R89" s="206"/>
      <c r="S89" s="237">
        <v>0</v>
      </c>
      <c r="T89" s="206">
        <v>3253</v>
      </c>
      <c r="U89" s="233">
        <v>0.82167213942914874</v>
      </c>
      <c r="V89" s="234">
        <v>1167</v>
      </c>
      <c r="W89" s="181"/>
      <c r="X89" s="154"/>
      <c r="Y89" s="6"/>
      <c r="Z89" s="6"/>
      <c r="AA89" s="6"/>
      <c r="AB89" s="6"/>
      <c r="AC89" s="6"/>
      <c r="AD89" s="6"/>
      <c r="AE89" s="6"/>
      <c r="AF89" s="6"/>
    </row>
    <row r="90" spans="1:32" s="45" customFormat="1" ht="15" customHeight="1" x14ac:dyDescent="0.2">
      <c r="A90" s="514">
        <v>88</v>
      </c>
      <c r="B90" s="251" t="s">
        <v>610</v>
      </c>
      <c r="C90" s="252" t="s">
        <v>610</v>
      </c>
      <c r="D90" s="253" t="s">
        <v>632</v>
      </c>
      <c r="E90" s="252" t="s">
        <v>29</v>
      </c>
      <c r="F90" s="254" t="s">
        <v>633</v>
      </c>
      <c r="G90" s="254" t="s">
        <v>634</v>
      </c>
      <c r="H90" s="254" t="s">
        <v>635</v>
      </c>
      <c r="I90" s="252" t="s">
        <v>33</v>
      </c>
      <c r="J90" s="255">
        <v>2.6724537037037036E-2</v>
      </c>
      <c r="K90" s="256">
        <v>1</v>
      </c>
      <c r="L90" s="254" t="s">
        <v>34</v>
      </c>
      <c r="M90" s="257">
        <v>3752</v>
      </c>
      <c r="N90" s="258" t="s">
        <v>42</v>
      </c>
      <c r="O90" s="205">
        <v>1909</v>
      </c>
      <c r="P90" s="205">
        <v>1432</v>
      </c>
      <c r="Q90" s="232">
        <v>0.50879530916844351</v>
      </c>
      <c r="R90" s="206"/>
      <c r="S90" s="237"/>
      <c r="T90" s="205">
        <v>1843</v>
      </c>
      <c r="U90" s="260">
        <v>0.49120469083155649</v>
      </c>
      <c r="V90" s="205"/>
      <c r="W90" s="261"/>
      <c r="X90" s="262"/>
      <c r="Y90" s="263"/>
      <c r="Z90" s="263"/>
      <c r="AA90" s="263"/>
      <c r="AB90" s="263"/>
      <c r="AC90" s="263"/>
      <c r="AD90" s="263"/>
      <c r="AE90" s="263"/>
      <c r="AF90" s="263"/>
    </row>
    <row r="91" spans="1:32" s="45" customFormat="1" ht="15" customHeight="1" x14ac:dyDescent="0.2">
      <c r="A91" s="514">
        <v>89</v>
      </c>
      <c r="B91" s="170" t="s">
        <v>48</v>
      </c>
      <c r="C91" s="171" t="s">
        <v>49</v>
      </c>
      <c r="D91" s="142" t="s">
        <v>241</v>
      </c>
      <c r="E91" s="142" t="s">
        <v>29</v>
      </c>
      <c r="F91" s="143" t="s">
        <v>308</v>
      </c>
      <c r="G91" s="143" t="s">
        <v>451</v>
      </c>
      <c r="H91" s="143" t="s">
        <v>243</v>
      </c>
      <c r="I91" s="142" t="s">
        <v>33</v>
      </c>
      <c r="J91" s="216">
        <v>3.4166666666666665E-2</v>
      </c>
      <c r="K91" s="420">
        <v>1</v>
      </c>
      <c r="L91" s="143" t="s">
        <v>53</v>
      </c>
      <c r="M91" s="199">
        <v>2757</v>
      </c>
      <c r="N91" s="138" t="s">
        <v>87</v>
      </c>
      <c r="O91" s="206">
        <v>2118</v>
      </c>
      <c r="P91" s="206"/>
      <c r="Q91" s="233">
        <v>0.76822633297062026</v>
      </c>
      <c r="R91" s="206"/>
      <c r="S91" s="237">
        <v>0</v>
      </c>
      <c r="T91" s="206">
        <v>639</v>
      </c>
      <c r="U91" s="238">
        <v>0.23177366702937977</v>
      </c>
      <c r="V91" s="206">
        <v>378</v>
      </c>
      <c r="W91" s="181"/>
      <c r="X91" s="154"/>
      <c r="Y91" s="6"/>
      <c r="Z91" s="6"/>
      <c r="AA91" s="6"/>
      <c r="AB91" s="6"/>
      <c r="AC91" s="6"/>
      <c r="AD91" s="6"/>
      <c r="AE91" s="6"/>
      <c r="AF91" s="6"/>
    </row>
    <row r="92" spans="1:32" s="45" customFormat="1" ht="15" customHeight="1" x14ac:dyDescent="0.2">
      <c r="A92" s="180">
        <v>90</v>
      </c>
      <c r="B92" s="251" t="s">
        <v>26</v>
      </c>
      <c r="C92" s="138" t="s">
        <v>27</v>
      </c>
      <c r="D92" s="253" t="s">
        <v>572</v>
      </c>
      <c r="E92" s="253" t="s">
        <v>29</v>
      </c>
      <c r="F92" s="253" t="s">
        <v>143</v>
      </c>
      <c r="G92" s="253" t="s">
        <v>36</v>
      </c>
      <c r="H92" s="253" t="s">
        <v>573</v>
      </c>
      <c r="I92" s="253" t="s">
        <v>33</v>
      </c>
      <c r="J92" s="361">
        <v>4.4594907407407409E-2</v>
      </c>
      <c r="K92" s="369">
        <v>1</v>
      </c>
      <c r="L92" s="381" t="s">
        <v>41</v>
      </c>
      <c r="M92" s="387">
        <v>2132</v>
      </c>
      <c r="N92" s="253" t="s">
        <v>42</v>
      </c>
      <c r="O92" s="391">
        <v>1562</v>
      </c>
      <c r="P92" s="396">
        <v>1368</v>
      </c>
      <c r="Q92" s="406">
        <v>0.7326454033771107</v>
      </c>
      <c r="R92" s="206"/>
      <c r="S92" s="237"/>
      <c r="T92" s="396">
        <v>570</v>
      </c>
      <c r="U92" s="406">
        <v>0.2673545966228893</v>
      </c>
      <c r="V92" s="416"/>
      <c r="W92" s="181"/>
      <c r="X92" s="154"/>
      <c r="Y92" s="6"/>
      <c r="Z92" s="6"/>
      <c r="AA92" s="6"/>
      <c r="AB92" s="6"/>
      <c r="AC92" s="6"/>
      <c r="AD92" s="6"/>
      <c r="AE92" s="6"/>
      <c r="AF92" s="6"/>
    </row>
    <row r="93" spans="1:32" s="45" customFormat="1" ht="15" customHeight="1" x14ac:dyDescent="0.2">
      <c r="A93" s="180">
        <v>91</v>
      </c>
      <c r="B93" s="174" t="s">
        <v>66</v>
      </c>
      <c r="C93" s="174" t="s">
        <v>214</v>
      </c>
      <c r="D93" s="138" t="s">
        <v>266</v>
      </c>
      <c r="E93" s="174" t="s">
        <v>29</v>
      </c>
      <c r="F93" s="139" t="s">
        <v>206</v>
      </c>
      <c r="G93" s="139"/>
      <c r="H93" s="139" t="s">
        <v>268</v>
      </c>
      <c r="I93" s="139" t="s">
        <v>33</v>
      </c>
      <c r="J93" s="216">
        <v>2.0104166666666666E-2</v>
      </c>
      <c r="K93" s="420">
        <v>2</v>
      </c>
      <c r="L93" s="143" t="s">
        <v>34</v>
      </c>
      <c r="M93" s="198">
        <v>1669</v>
      </c>
      <c r="N93" s="138" t="s">
        <v>544</v>
      </c>
      <c r="O93" s="206">
        <v>1435</v>
      </c>
      <c r="P93" s="207">
        <v>172</v>
      </c>
      <c r="Q93" s="233">
        <v>0.85979628520071905</v>
      </c>
      <c r="R93" s="206">
        <v>0</v>
      </c>
      <c r="S93" s="279">
        <v>0</v>
      </c>
      <c r="T93" s="201">
        <v>234</v>
      </c>
      <c r="U93" s="233">
        <v>0.14020371479928101</v>
      </c>
      <c r="V93" s="234">
        <v>176</v>
      </c>
      <c r="W93" s="182"/>
      <c r="X93" s="154"/>
      <c r="Y93" s="6"/>
      <c r="Z93" s="6"/>
      <c r="AA93" s="6"/>
      <c r="AB93" s="6"/>
      <c r="AC93" s="6"/>
      <c r="AD93" s="6"/>
      <c r="AE93" s="6"/>
      <c r="AF93" s="6"/>
    </row>
    <row r="94" spans="1:32" s="45" customFormat="1" ht="15" customHeight="1" x14ac:dyDescent="0.2">
      <c r="A94" s="514">
        <v>92</v>
      </c>
      <c r="B94" s="177" t="s">
        <v>66</v>
      </c>
      <c r="C94" s="171" t="s">
        <v>214</v>
      </c>
      <c r="D94" s="172" t="s">
        <v>246</v>
      </c>
      <c r="E94" s="142" t="s">
        <v>29</v>
      </c>
      <c r="F94" s="143" t="s">
        <v>30</v>
      </c>
      <c r="G94" s="143"/>
      <c r="H94" s="143" t="s">
        <v>247</v>
      </c>
      <c r="I94" s="143" t="s">
        <v>33</v>
      </c>
      <c r="J94" s="216">
        <v>6.7592592592592591E-3</v>
      </c>
      <c r="K94" s="420">
        <v>20</v>
      </c>
      <c r="L94" s="143" t="s">
        <v>34</v>
      </c>
      <c r="M94" s="198">
        <v>1493</v>
      </c>
      <c r="N94" s="138" t="s">
        <v>544</v>
      </c>
      <c r="O94" s="206">
        <v>93</v>
      </c>
      <c r="P94" s="206">
        <v>17</v>
      </c>
      <c r="Q94" s="233">
        <v>6.22906898861353E-2</v>
      </c>
      <c r="R94" s="206">
        <v>0</v>
      </c>
      <c r="S94" s="279">
        <v>0</v>
      </c>
      <c r="T94" s="206">
        <v>1400</v>
      </c>
      <c r="U94" s="233">
        <v>0.93770931011386471</v>
      </c>
      <c r="V94" s="206">
        <v>1000</v>
      </c>
      <c r="W94" s="181"/>
      <c r="X94" s="154"/>
      <c r="Y94" s="6"/>
      <c r="Z94" s="6"/>
      <c r="AA94" s="6"/>
      <c r="AB94" s="6"/>
      <c r="AC94" s="6"/>
      <c r="AD94" s="6"/>
      <c r="AE94" s="6"/>
      <c r="AF94" s="6"/>
    </row>
    <row r="95" spans="1:32" s="45" customFormat="1" ht="15" customHeight="1" x14ac:dyDescent="0.2">
      <c r="A95" s="514">
        <v>93</v>
      </c>
      <c r="B95" s="251" t="s">
        <v>610</v>
      </c>
      <c r="C95" s="252" t="s">
        <v>610</v>
      </c>
      <c r="D95" s="253" t="s">
        <v>639</v>
      </c>
      <c r="E95" s="252" t="s">
        <v>29</v>
      </c>
      <c r="F95" s="254" t="s">
        <v>140</v>
      </c>
      <c r="G95" s="254" t="s">
        <v>172</v>
      </c>
      <c r="H95" s="254" t="s">
        <v>640</v>
      </c>
      <c r="I95" s="252" t="s">
        <v>33</v>
      </c>
      <c r="J95" s="255">
        <v>2.7025462962962959E-2</v>
      </c>
      <c r="K95" s="256">
        <v>1</v>
      </c>
      <c r="L95" s="254" t="s">
        <v>34</v>
      </c>
      <c r="M95" s="257">
        <v>1106</v>
      </c>
      <c r="N95" s="258" t="s">
        <v>42</v>
      </c>
      <c r="O95" s="205">
        <v>534</v>
      </c>
      <c r="P95" s="205">
        <v>377</v>
      </c>
      <c r="Q95" s="232">
        <v>0.48282097649186256</v>
      </c>
      <c r="R95" s="206"/>
      <c r="S95" s="237"/>
      <c r="T95" s="205">
        <v>572</v>
      </c>
      <c r="U95" s="260">
        <v>0.51717902350813738</v>
      </c>
      <c r="V95" s="205"/>
      <c r="W95" s="261"/>
      <c r="X95" s="262"/>
      <c r="Y95" s="263"/>
      <c r="Z95" s="263"/>
      <c r="AA95" s="263"/>
      <c r="AB95" s="263"/>
      <c r="AC95" s="263"/>
      <c r="AD95" s="263"/>
      <c r="AE95" s="263"/>
      <c r="AF95" s="263"/>
    </row>
    <row r="96" spans="1:32" ht="15" customHeight="1" x14ac:dyDescent="0.2">
      <c r="A96" s="180">
        <v>94</v>
      </c>
      <c r="B96" s="138" t="s">
        <v>66</v>
      </c>
      <c r="C96" s="138" t="s">
        <v>67</v>
      </c>
      <c r="D96" s="138" t="s">
        <v>269</v>
      </c>
      <c r="E96" s="139" t="s">
        <v>29</v>
      </c>
      <c r="F96" s="139" t="s">
        <v>64</v>
      </c>
      <c r="G96" s="139"/>
      <c r="H96" s="139"/>
      <c r="I96" s="139" t="s">
        <v>33</v>
      </c>
      <c r="J96" s="216">
        <v>0</v>
      </c>
      <c r="K96" s="420">
        <v>0</v>
      </c>
      <c r="L96" s="143" t="s">
        <v>34</v>
      </c>
      <c r="M96" s="199">
        <v>801</v>
      </c>
      <c r="N96" s="138" t="s">
        <v>544</v>
      </c>
      <c r="O96" s="206">
        <v>801</v>
      </c>
      <c r="P96" s="206">
        <v>127</v>
      </c>
      <c r="Q96" s="233">
        <v>1</v>
      </c>
      <c r="R96" s="206">
        <v>0</v>
      </c>
      <c r="S96" s="230">
        <v>0</v>
      </c>
      <c r="T96" s="206">
        <v>0</v>
      </c>
      <c r="U96" s="233">
        <v>0</v>
      </c>
      <c r="V96" s="206">
        <v>0</v>
      </c>
      <c r="W96" s="185"/>
      <c r="X96" s="2"/>
      <c r="Y96" s="3"/>
      <c r="Z96" s="3"/>
      <c r="AA96" s="3"/>
      <c r="AB96" s="3"/>
      <c r="AC96" s="3"/>
      <c r="AD96" s="3"/>
      <c r="AE96" s="3"/>
      <c r="AF96" s="3"/>
    </row>
    <row r="97" spans="1:32" ht="15" customHeight="1" x14ac:dyDescent="0.2">
      <c r="A97" s="180">
        <v>95</v>
      </c>
      <c r="B97" s="251" t="s">
        <v>66</v>
      </c>
      <c r="C97" s="138" t="s">
        <v>67</v>
      </c>
      <c r="D97" s="138" t="s">
        <v>275</v>
      </c>
      <c r="E97" s="139" t="s">
        <v>29</v>
      </c>
      <c r="F97" s="139" t="s">
        <v>206</v>
      </c>
      <c r="G97" s="139"/>
      <c r="H97" s="139" t="s">
        <v>276</v>
      </c>
      <c r="I97" s="139" t="s">
        <v>33</v>
      </c>
      <c r="J97" s="216">
        <v>8.475694444444444E-2</v>
      </c>
      <c r="K97" s="217">
        <v>1</v>
      </c>
      <c r="L97" s="143" t="s">
        <v>34</v>
      </c>
      <c r="M97" s="199">
        <v>750</v>
      </c>
      <c r="N97" s="138" t="s">
        <v>544</v>
      </c>
      <c r="O97" s="206">
        <v>750</v>
      </c>
      <c r="P97" s="206">
        <v>84</v>
      </c>
      <c r="Q97" s="233">
        <v>1</v>
      </c>
      <c r="R97" s="206">
        <v>0</v>
      </c>
      <c r="S97" s="279">
        <v>0</v>
      </c>
      <c r="T97" s="206">
        <v>0</v>
      </c>
      <c r="U97" s="233">
        <v>0</v>
      </c>
      <c r="V97" s="206">
        <v>0</v>
      </c>
      <c r="W97" s="184"/>
      <c r="X97" s="157"/>
      <c r="Y97" s="30"/>
      <c r="Z97" s="30"/>
      <c r="AA97" s="30"/>
      <c r="AB97" s="30"/>
      <c r="AC97" s="30"/>
      <c r="AD97" s="30"/>
      <c r="AE97" s="30"/>
      <c r="AF97" s="30"/>
    </row>
    <row r="98" spans="1:32" ht="15" customHeight="1" x14ac:dyDescent="0.2">
      <c r="A98" s="514">
        <v>96</v>
      </c>
      <c r="B98" s="170" t="s">
        <v>48</v>
      </c>
      <c r="C98" s="171" t="s">
        <v>49</v>
      </c>
      <c r="D98" s="142" t="s">
        <v>169</v>
      </c>
      <c r="E98" s="142" t="s">
        <v>29</v>
      </c>
      <c r="F98" s="143"/>
      <c r="G98" s="143"/>
      <c r="H98" s="143" t="s">
        <v>590</v>
      </c>
      <c r="I98" s="142" t="s">
        <v>33</v>
      </c>
      <c r="J98" s="216">
        <v>0</v>
      </c>
      <c r="K98" s="420">
        <v>0</v>
      </c>
      <c r="L98" s="143" t="s">
        <v>53</v>
      </c>
      <c r="M98" s="199">
        <v>704</v>
      </c>
      <c r="N98" s="138" t="s">
        <v>87</v>
      </c>
      <c r="O98" s="206">
        <v>212</v>
      </c>
      <c r="P98" s="206"/>
      <c r="Q98" s="233">
        <v>0.30113636363636365</v>
      </c>
      <c r="R98" s="206"/>
      <c r="S98" s="237">
        <v>0</v>
      </c>
      <c r="T98" s="206">
        <v>492</v>
      </c>
      <c r="U98" s="238">
        <v>0.69886363636363635</v>
      </c>
      <c r="V98" s="206">
        <v>347</v>
      </c>
      <c r="W98" s="181"/>
      <c r="X98" s="154"/>
      <c r="Y98" s="6"/>
      <c r="Z98" s="6"/>
      <c r="AA98" s="6"/>
      <c r="AB98" s="6"/>
      <c r="AC98" s="6"/>
      <c r="AD98" s="6"/>
      <c r="AE98" s="6"/>
      <c r="AF98" s="6"/>
    </row>
    <row r="99" spans="1:32" ht="15" customHeight="1" x14ac:dyDescent="0.2">
      <c r="A99" s="514">
        <v>97</v>
      </c>
      <c r="B99" s="174" t="s">
        <v>48</v>
      </c>
      <c r="C99" s="174" t="s">
        <v>49</v>
      </c>
      <c r="D99" s="138" t="s">
        <v>532</v>
      </c>
      <c r="E99" s="174" t="s">
        <v>29</v>
      </c>
      <c r="F99" s="139" t="s">
        <v>80</v>
      </c>
      <c r="G99" s="139" t="s">
        <v>360</v>
      </c>
      <c r="H99" s="139" t="s">
        <v>249</v>
      </c>
      <c r="I99" s="139" t="s">
        <v>533</v>
      </c>
      <c r="J99" s="216">
        <v>1.2152777777777778E-2</v>
      </c>
      <c r="K99" s="420">
        <v>1</v>
      </c>
      <c r="L99" s="143" t="s">
        <v>53</v>
      </c>
      <c r="M99" s="198">
        <v>573</v>
      </c>
      <c r="N99" s="138" t="s">
        <v>87</v>
      </c>
      <c r="O99" s="206">
        <v>573</v>
      </c>
      <c r="P99" s="207"/>
      <c r="Q99" s="233">
        <v>1</v>
      </c>
      <c r="R99" s="206"/>
      <c r="S99" s="279">
        <v>0</v>
      </c>
      <c r="T99" s="206">
        <v>0</v>
      </c>
      <c r="U99" s="233">
        <v>0</v>
      </c>
      <c r="V99" s="207">
        <v>0</v>
      </c>
      <c r="W99" s="181"/>
      <c r="X99" s="154"/>
      <c r="Y99" s="6"/>
      <c r="Z99" s="6"/>
      <c r="AA99" s="6"/>
      <c r="AB99" s="6"/>
      <c r="AC99" s="6"/>
      <c r="AD99" s="6"/>
      <c r="AE99" s="6"/>
      <c r="AF99" s="6"/>
    </row>
    <row r="100" spans="1:32" ht="15" customHeight="1" x14ac:dyDescent="0.2">
      <c r="A100" s="180">
        <v>98</v>
      </c>
      <c r="B100" s="253" t="s">
        <v>271</v>
      </c>
      <c r="C100" s="253" t="s">
        <v>272</v>
      </c>
      <c r="D100" s="253" t="s">
        <v>273</v>
      </c>
      <c r="E100" s="328" t="s">
        <v>29</v>
      </c>
      <c r="F100" s="328" t="s">
        <v>318</v>
      </c>
      <c r="G100" s="328" t="s">
        <v>153</v>
      </c>
      <c r="H100" s="328" t="s">
        <v>274</v>
      </c>
      <c r="I100" s="328" t="s">
        <v>33</v>
      </c>
      <c r="J100" s="361">
        <v>7.789351851851852E-3</v>
      </c>
      <c r="K100" s="426">
        <v>2</v>
      </c>
      <c r="L100" s="378" t="s">
        <v>100</v>
      </c>
      <c r="M100" s="382">
        <v>465</v>
      </c>
      <c r="N100" s="253" t="s">
        <v>35</v>
      </c>
      <c r="O100" s="391">
        <v>431</v>
      </c>
      <c r="P100" s="396">
        <v>0</v>
      </c>
      <c r="Q100" s="403">
        <v>0.92688172043010753</v>
      </c>
      <c r="R100" s="438">
        <v>0</v>
      </c>
      <c r="S100" s="549">
        <v>0</v>
      </c>
      <c r="T100" s="553">
        <v>34</v>
      </c>
      <c r="U100" s="554">
        <v>7.3118279569892475E-2</v>
      </c>
      <c r="V100" s="555">
        <v>29</v>
      </c>
      <c r="W100" s="556"/>
      <c r="X100" s="156"/>
      <c r="Y100" s="24"/>
      <c r="Z100" s="24"/>
      <c r="AA100" s="24"/>
      <c r="AB100" s="24"/>
      <c r="AC100" s="24"/>
      <c r="AD100" s="24"/>
      <c r="AE100" s="24"/>
      <c r="AF100" s="24"/>
    </row>
    <row r="101" spans="1:32" ht="15" customHeight="1" thickBot="1" x14ac:dyDescent="0.25">
      <c r="A101" s="180"/>
      <c r="B101" s="524"/>
      <c r="C101" s="537"/>
      <c r="D101" s="537"/>
      <c r="E101" s="538"/>
      <c r="F101" s="538"/>
      <c r="G101" s="538"/>
      <c r="H101" s="538"/>
      <c r="I101" s="538"/>
      <c r="J101" s="542"/>
      <c r="K101" s="544"/>
      <c r="L101" s="545"/>
      <c r="M101" s="531"/>
      <c r="N101" s="537"/>
      <c r="O101" s="546"/>
      <c r="P101" s="546"/>
      <c r="Q101" s="548"/>
      <c r="R101" s="546"/>
      <c r="S101" s="550"/>
      <c r="T101" s="546"/>
      <c r="U101" s="548"/>
      <c r="V101" s="546"/>
      <c r="W101" s="552"/>
      <c r="X101" s="154"/>
      <c r="Y101" s="6"/>
      <c r="Z101" s="6"/>
      <c r="AA101" s="6"/>
      <c r="AB101" s="6"/>
      <c r="AC101" s="6"/>
      <c r="AD101" s="6"/>
      <c r="AE101" s="6"/>
      <c r="AF101" s="6"/>
    </row>
    <row r="102" spans="1:32" ht="15" customHeight="1" x14ac:dyDescent="0.2">
      <c r="A102" s="164"/>
      <c r="B102" s="164"/>
      <c r="C102" s="164"/>
      <c r="D102" s="164"/>
      <c r="E102" s="164"/>
      <c r="F102" s="165"/>
      <c r="G102" s="165"/>
      <c r="H102" s="164"/>
      <c r="I102" s="164"/>
      <c r="J102" s="164"/>
      <c r="K102" s="164"/>
      <c r="L102" s="164"/>
      <c r="M102" s="166"/>
      <c r="N102" s="164"/>
      <c r="O102" s="166"/>
      <c r="P102" s="164"/>
      <c r="Q102" s="167"/>
      <c r="R102" s="168"/>
      <c r="S102" s="168"/>
      <c r="T102" s="166"/>
      <c r="U102" s="167"/>
      <c r="V102" s="166"/>
      <c r="W102" s="169"/>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28"/>
      <c r="B104" s="28"/>
      <c r="C104" s="28"/>
      <c r="D104" s="28"/>
      <c r="E104" s="28"/>
      <c r="F104" s="27"/>
      <c r="G104" s="27"/>
      <c r="H104" s="28"/>
      <c r="I104" s="28"/>
      <c r="J104" s="28"/>
      <c r="K104" s="28"/>
      <c r="L104" s="28"/>
      <c r="M104" s="144"/>
      <c r="N104" s="28"/>
      <c r="O104" s="144"/>
      <c r="P104" s="28"/>
      <c r="Q104" s="146"/>
      <c r="R104" s="145"/>
      <c r="S104" s="145"/>
      <c r="T104" s="144"/>
      <c r="U104" s="146"/>
      <c r="V104" s="144"/>
      <c r="W104" s="4"/>
      <c r="X104" s="3"/>
      <c r="Y104" s="3"/>
      <c r="Z104" s="3"/>
      <c r="AA104" s="3"/>
      <c r="AB104" s="3"/>
      <c r="AC104" s="3"/>
      <c r="AD104" s="3"/>
      <c r="AE104" s="3"/>
      <c r="AF104" s="3"/>
    </row>
    <row r="105" spans="1:32" ht="15" customHeight="1" x14ac:dyDescent="0.2">
      <c r="A105" s="28"/>
      <c r="B105" s="28"/>
      <c r="C105" s="28"/>
      <c r="D105" s="28"/>
      <c r="E105" s="28"/>
      <c r="F105" s="27"/>
      <c r="G105" s="27"/>
      <c r="H105" s="28"/>
      <c r="I105" s="28"/>
      <c r="J105" s="28"/>
      <c r="K105" s="28"/>
      <c r="L105" s="28"/>
      <c r="M105" s="144"/>
      <c r="N105" s="28"/>
      <c r="O105" s="144"/>
      <c r="P105" s="28"/>
      <c r="Q105" s="146"/>
      <c r="R105" s="145"/>
      <c r="S105" s="145"/>
      <c r="T105" s="144"/>
      <c r="U105" s="146"/>
      <c r="V105" s="144"/>
      <c r="W105" s="4"/>
      <c r="X105" s="3"/>
      <c r="Y105" s="3"/>
      <c r="Z105" s="3"/>
      <c r="AA105" s="3"/>
      <c r="AB105" s="3"/>
      <c r="AC105" s="3"/>
      <c r="AD105" s="3"/>
      <c r="AE105" s="3"/>
      <c r="AF105" s="3"/>
    </row>
    <row r="106" spans="1:32" ht="15" customHeight="1" x14ac:dyDescent="0.2">
      <c r="A106" s="28"/>
      <c r="B106" s="28"/>
      <c r="C106" s="28"/>
      <c r="D106" s="28"/>
      <c r="E106" s="28"/>
      <c r="F106" s="27"/>
      <c r="G106" s="27"/>
      <c r="H106" s="28"/>
      <c r="I106" s="28"/>
      <c r="J106" s="28"/>
      <c r="K106" s="28"/>
      <c r="L106" s="28"/>
      <c r="M106" s="144"/>
      <c r="N106" s="28"/>
      <c r="O106" s="144"/>
      <c r="P106" s="28"/>
      <c r="Q106" s="146"/>
      <c r="R106" s="145"/>
      <c r="S106" s="145"/>
      <c r="T106" s="144"/>
      <c r="U106" s="146"/>
      <c r="V106" s="144"/>
      <c r="W106" s="4"/>
      <c r="X106" s="3"/>
      <c r="Y106" s="3"/>
      <c r="Z106" s="3"/>
      <c r="AA106" s="3"/>
      <c r="AB106" s="3"/>
      <c r="AC106" s="3"/>
      <c r="AD106" s="3"/>
      <c r="AE106" s="3"/>
      <c r="AF106" s="3"/>
    </row>
    <row r="107" spans="1:32" ht="15" customHeight="1" x14ac:dyDescent="0.2">
      <c r="A107" s="28"/>
      <c r="B107" s="28"/>
      <c r="C107" s="28"/>
      <c r="D107" s="28"/>
      <c r="E107" s="28"/>
      <c r="F107" s="27"/>
      <c r="G107" s="27"/>
      <c r="H107" s="28"/>
      <c r="I107" s="28"/>
      <c r="J107" s="28"/>
      <c r="K107" s="28"/>
      <c r="L107" s="28"/>
      <c r="M107" s="144"/>
      <c r="N107" s="28"/>
      <c r="O107" s="144"/>
      <c r="P107" s="28"/>
      <c r="Q107" s="146"/>
      <c r="R107" s="145"/>
      <c r="S107" s="145"/>
      <c r="T107" s="144"/>
      <c r="U107" s="146"/>
      <c r="V107" s="144"/>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row r="109" spans="1:32" ht="15" customHeight="1" x14ac:dyDescent="0.2">
      <c r="A109" s="17"/>
      <c r="B109" s="17"/>
      <c r="C109" s="17"/>
      <c r="D109" s="17"/>
      <c r="E109" s="17"/>
      <c r="F109" s="25"/>
      <c r="G109" s="25"/>
      <c r="H109" s="17"/>
      <c r="I109" s="17"/>
      <c r="J109" s="17"/>
      <c r="K109" s="17"/>
      <c r="L109" s="17"/>
      <c r="M109" s="19"/>
      <c r="N109" s="17"/>
      <c r="O109" s="19"/>
      <c r="P109" s="17"/>
      <c r="Q109" s="20"/>
      <c r="R109" s="21"/>
      <c r="S109" s="21"/>
      <c r="T109" s="19"/>
      <c r="U109" s="20"/>
      <c r="V109" s="19"/>
      <c r="W109" s="4"/>
      <c r="X109" s="3"/>
      <c r="Y109" s="3"/>
      <c r="Z109" s="3"/>
      <c r="AA109" s="3"/>
      <c r="AB109" s="3"/>
      <c r="AC109" s="3"/>
      <c r="AD109" s="3"/>
      <c r="AE109" s="3"/>
      <c r="AF109" s="3"/>
    </row>
    <row r="110" spans="1:32" ht="15" customHeight="1" x14ac:dyDescent="0.2">
      <c r="A110" s="17"/>
      <c r="B110" s="17"/>
      <c r="C110" s="17"/>
      <c r="D110" s="17"/>
      <c r="E110" s="17"/>
      <c r="F110" s="25"/>
      <c r="G110" s="25"/>
      <c r="H110" s="17"/>
      <c r="I110" s="17"/>
      <c r="J110" s="17"/>
      <c r="K110" s="17"/>
      <c r="L110" s="17"/>
      <c r="M110" s="19"/>
      <c r="N110" s="17"/>
      <c r="O110" s="19"/>
      <c r="P110" s="17"/>
      <c r="Q110" s="20"/>
      <c r="R110" s="21"/>
      <c r="S110" s="21"/>
      <c r="T110" s="19"/>
      <c r="U110" s="20"/>
      <c r="V110" s="19"/>
      <c r="W110" s="4"/>
      <c r="X110" s="3"/>
      <c r="Y110" s="3"/>
      <c r="Z110" s="3"/>
      <c r="AA110" s="3"/>
      <c r="AB110" s="3"/>
      <c r="AC110" s="3"/>
      <c r="AD110" s="3"/>
      <c r="AE110" s="3"/>
      <c r="AF110" s="3"/>
    </row>
    <row r="111" spans="1:32" ht="15" customHeight="1" x14ac:dyDescent="0.2">
      <c r="A111" s="17"/>
      <c r="B111" s="17"/>
      <c r="C111" s="17"/>
      <c r="D111" s="17"/>
      <c r="E111" s="17"/>
      <c r="F111" s="25"/>
      <c r="G111" s="25"/>
      <c r="H111" s="17"/>
      <c r="I111" s="17"/>
      <c r="J111" s="17"/>
      <c r="K111" s="17"/>
      <c r="L111" s="17"/>
      <c r="M111" s="19"/>
      <c r="N111" s="17"/>
      <c r="O111" s="19"/>
      <c r="P111" s="17"/>
      <c r="Q111" s="20"/>
      <c r="R111" s="21"/>
      <c r="S111" s="21"/>
      <c r="T111" s="19"/>
      <c r="U111" s="20"/>
      <c r="V111" s="19"/>
      <c r="W111" s="4"/>
      <c r="X111" s="3"/>
      <c r="Y111" s="3"/>
      <c r="Z111" s="3"/>
      <c r="AA111" s="3"/>
      <c r="AB111" s="3"/>
      <c r="AC111" s="3"/>
      <c r="AD111" s="3"/>
      <c r="AE111" s="3"/>
      <c r="AF111" s="3"/>
    </row>
    <row r="112" spans="1:32" ht="15" customHeight="1" x14ac:dyDescent="0.2">
      <c r="A112" s="17"/>
      <c r="B112" s="17"/>
      <c r="C112" s="17"/>
      <c r="D112" s="17"/>
      <c r="E112" s="17"/>
      <c r="F112" s="25"/>
      <c r="G112" s="25"/>
      <c r="H112" s="17"/>
      <c r="I112" s="17"/>
      <c r="J112" s="17"/>
      <c r="K112" s="17"/>
      <c r="L112" s="17"/>
      <c r="M112" s="19"/>
      <c r="N112" s="17"/>
      <c r="O112" s="19"/>
      <c r="P112" s="17"/>
      <c r="Q112" s="20"/>
      <c r="R112" s="21"/>
      <c r="S112" s="21"/>
      <c r="T112" s="19"/>
      <c r="U112" s="20"/>
      <c r="V112" s="19"/>
      <c r="W112" s="4"/>
      <c r="X112" s="3"/>
      <c r="Y112" s="3"/>
      <c r="Z112" s="3"/>
      <c r="AA112" s="3"/>
      <c r="AB112" s="3"/>
      <c r="AC112" s="3"/>
      <c r="AD112" s="3"/>
      <c r="AE112" s="3"/>
      <c r="AF112" s="3"/>
    </row>
  </sheetData>
  <autoFilter ref="A2:AF101" xr:uid="{5729862E-8218-2142-BF9B-590744B7C539}">
    <sortState xmlns:xlrd2="http://schemas.microsoft.com/office/spreadsheetml/2017/richdata2" ref="A3:AF101">
      <sortCondition descending="1" ref="M2:M101"/>
    </sortState>
  </autoFilter>
  <mergeCells count="3">
    <mergeCell ref="J1:Q1"/>
    <mergeCell ref="R1:S1"/>
    <mergeCell ref="T1:V1"/>
  </mergeCells>
  <dataValidations count="22">
    <dataValidation type="list" allowBlank="1" showInputMessage="1" showErrorMessage="1" sqref="G12 G15 G10 G23 G40:G44 G46" xr:uid="{F1C1ACDF-784C-494E-8253-0CAA97736434}">
      <formula1>INDIRECT($E$10)</formula1>
    </dataValidation>
    <dataValidation type="list" allowBlank="1" showInputMessage="1" showErrorMessage="1" sqref="G13:G14 G9:G10 G93 G39:G44" xr:uid="{EFE4F164-9A7E-914D-BFE4-8D780C719FA1}">
      <formula1>INDIRECT($E$9)</formula1>
    </dataValidation>
    <dataValidation type="list" allowBlank="1" showInputMessage="1" showErrorMessage="1" sqref="G3:G5 G16 G85 G87 G98:G100 G30:G37" xr:uid="{87A69551-A45D-8246-B7D2-A19CEFD98AC3}">
      <formula1>INDIRECT($E$3)</formula1>
    </dataValidation>
    <dataValidation type="list" allowBlank="1" showInputMessage="1" showErrorMessage="1" sqref="G4:G5 G18 G54 G89" xr:uid="{29B7F238-3469-FF4A-836C-C1C2FCD0B739}">
      <formula1>INDIRECT($E$5)</formula1>
    </dataValidation>
    <dataValidation type="list" allowBlank="1" showInputMessage="1" showErrorMessage="1" sqref="L3:L15 L30:L48" xr:uid="{20B3D0FD-2D57-9446-ACD6-C277A6E53B0E}">
      <formula1>Spôsob_nákupu</formula1>
    </dataValidation>
    <dataValidation type="list" allowBlank="1" showInputMessage="1" showErrorMessage="1" sqref="F30:F48 F53:F55 F85:F93 F95 F98:F100 F3:F28" xr:uid="{C49CC7FE-6537-F94A-AF8D-2F5F9A183156}">
      <formula1>Kategórie</formula1>
    </dataValidation>
    <dataValidation type="list" allowBlank="1" showInputMessage="1" showErrorMessage="1" sqref="G4 G15 G8:G12 G21 G92 G32:G38 G40:G45 G47:G48" xr:uid="{CC67E1E9-B9F9-1646-9C4C-1D8E6F7B86D3}">
      <formula1>INDIRECT($E$8)</formula1>
    </dataValidation>
    <dataValidation type="list" allowBlank="1" showInputMessage="1" showErrorMessage="1" sqref="G7 G20 G91" xr:uid="{753C1201-8172-7D42-9F64-3CCCFCA2A0CB}">
      <formula1>INDIRECT($E$7)</formula1>
    </dataValidation>
    <dataValidation type="list" allowBlank="1" showInputMessage="1" showErrorMessage="1" sqref="G15 G10:G12 G24 G38 G32:G36 G41:G44 G47:G48" xr:uid="{79C43AD2-2AA2-FE47-BD9F-FE8782315C97}">
      <formula1>INDIRECT($E$11)</formula1>
    </dataValidation>
    <dataValidation type="list" allowBlank="1" showInputMessage="1" showErrorMessage="1" sqref="G13:G14 G26 G38 G43:G44 G32:G36 G47:G48" xr:uid="{71B01F55-C1D2-D54C-A738-41F7D02D6087}">
      <formula1>INDIRECT($E$13)</formula1>
    </dataValidation>
    <dataValidation type="list" allowBlank="1" showInputMessage="1" showErrorMessage="1" sqref="G12 G15 G25 G42 G44 G46" xr:uid="{072C8458-888A-DC4F-9BB5-14D5B71D43FA}">
      <formula1>INDIRECT($E$12)</formula1>
    </dataValidation>
    <dataValidation type="list" allowBlank="1" showInputMessage="1" showErrorMessage="1" sqref="G6 G22 G36" xr:uid="{7FA8831B-3B80-474A-B8F3-883C99C51838}">
      <formula1>INDIRECT(F6)</formula1>
    </dataValidation>
    <dataValidation type="list" allowBlank="1" showInputMessage="1" showErrorMessage="1" sqref="G28 G41:G45 G32:G36 G38 G47:G48" xr:uid="{5067AA0A-636E-2C49-9667-914D422CD29E}">
      <formula1>INDIRECT($E$15)</formula1>
    </dataValidation>
    <dataValidation type="list" allowBlank="1" showInputMessage="1" showErrorMessage="1" sqref="G27" xr:uid="{8BBE8407-1051-264B-B911-4904A9DD576F}">
      <formula1>INDIRECT($E$14)</formula1>
    </dataValidation>
    <dataValidation type="list" allowBlank="1" showInputMessage="1" showErrorMessage="1" sqref="G19 G55 G90 G95" xr:uid="{CBC65824-0C6B-DB4C-88C0-ED7FD2A188DF}">
      <formula1>INDIRECT($E$6)</formula1>
    </dataValidation>
    <dataValidation type="list" allowBlank="1" showInputMessage="1" showErrorMessage="1" sqref="G17 G53 G88 G31:G37" xr:uid="{1F2062A5-5B59-D249-8861-3EC97A4C6FB0}">
      <formula1>INDIRECT($E$4)</formula1>
    </dataValidation>
    <dataValidation type="list" allowBlank="1" showErrorMessage="1" sqref="F49:F52" xr:uid="{6D3B130B-27F8-8B4F-8E2A-BEE49B5F3FA6}">
      <formula1>Kategórie</formula1>
    </dataValidation>
    <dataValidation type="list" allowBlank="1" showErrorMessage="1" sqref="G50" xr:uid="{282D7681-6E3D-6D4B-9488-154D1B109BE4}">
      <formula1>INDIRECT($E$7)</formula1>
    </dataValidation>
    <dataValidation type="list" allowBlank="1" showErrorMessage="1" sqref="G49" xr:uid="{E4E6A0D2-EAB0-B14B-A24C-97500EB0B051}">
      <formula1>INDIRECT($E$6)</formula1>
    </dataValidation>
    <dataValidation type="list" allowBlank="1" showErrorMessage="1" sqref="G51" xr:uid="{C6BEA4A3-CA58-7645-9A62-AE3007716EFC}">
      <formula1>INDIRECT($E$8)</formula1>
    </dataValidation>
    <dataValidation type="list" allowBlank="1" showErrorMessage="1" sqref="G52" xr:uid="{B8E65A0A-EE15-9C45-B7B0-1B4E92833687}">
      <formula1>INDIRECT($E$9)</formula1>
    </dataValidation>
    <dataValidation type="list" allowBlank="1" showInputMessage="1" showErrorMessage="1" sqref="G86" xr:uid="{9FDD1BD8-7C46-E343-A658-B4253AFDB9A0}">
      <formula1>INDIRECT(#REF!)</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CFDE-952C-7545-B687-E618FBEB4EC1}">
  <dimension ref="A1:AF109"/>
  <sheetViews>
    <sheetView showGridLines="0" topLeftCell="F1" workbookViewId="0">
      <selection activeCell="L8" sqref="L8"/>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108" t="s">
        <v>12</v>
      </c>
      <c r="J2" s="108" t="s">
        <v>13</v>
      </c>
      <c r="K2" s="108" t="s">
        <v>14</v>
      </c>
      <c r="L2" s="108" t="s">
        <v>15</v>
      </c>
      <c r="M2" s="107" t="s">
        <v>16</v>
      </c>
      <c r="N2" s="108" t="s">
        <v>17</v>
      </c>
      <c r="O2" s="108" t="s">
        <v>18</v>
      </c>
      <c r="P2" s="108" t="s">
        <v>19</v>
      </c>
      <c r="Q2" s="109" t="s">
        <v>20</v>
      </c>
      <c r="R2" s="110" t="s">
        <v>21</v>
      </c>
      <c r="S2" s="110" t="s">
        <v>22</v>
      </c>
      <c r="T2" s="110" t="s">
        <v>23</v>
      </c>
      <c r="U2" s="110" t="s">
        <v>24</v>
      </c>
      <c r="V2" s="132" t="s">
        <v>25</v>
      </c>
      <c r="W2" s="515"/>
      <c r="X2" s="73"/>
      <c r="Y2" s="36"/>
      <c r="Z2" s="36"/>
      <c r="AA2" s="36"/>
      <c r="AB2" s="36"/>
      <c r="AC2" s="36"/>
      <c r="AD2" s="36"/>
      <c r="AE2" s="36"/>
      <c r="AF2" s="36"/>
    </row>
    <row r="3" spans="1:32" s="45" customFormat="1" ht="17" customHeight="1" x14ac:dyDescent="0.2">
      <c r="A3" s="514">
        <v>1</v>
      </c>
      <c r="B3" s="351" t="s">
        <v>26</v>
      </c>
      <c r="C3" s="349" t="s">
        <v>27</v>
      </c>
      <c r="D3" s="349" t="s">
        <v>28</v>
      </c>
      <c r="E3" s="349" t="s">
        <v>29</v>
      </c>
      <c r="F3" s="351" t="s">
        <v>30</v>
      </c>
      <c r="G3" s="351" t="s">
        <v>31</v>
      </c>
      <c r="H3" s="540" t="s">
        <v>32</v>
      </c>
      <c r="I3" s="351" t="s">
        <v>33</v>
      </c>
      <c r="J3" s="541">
        <v>2.2314814814814815E-2</v>
      </c>
      <c r="K3" s="543">
        <v>31</v>
      </c>
      <c r="L3" s="353" t="s">
        <v>41</v>
      </c>
      <c r="M3" s="437">
        <v>1505188</v>
      </c>
      <c r="N3" s="349" t="s">
        <v>35</v>
      </c>
      <c r="O3" s="520">
        <v>1179013</v>
      </c>
      <c r="P3" s="520" t="s">
        <v>36</v>
      </c>
      <c r="Q3" s="547">
        <v>0.7832994948139369</v>
      </c>
      <c r="R3" s="520"/>
      <c r="S3" s="549"/>
      <c r="T3" s="520">
        <v>326175</v>
      </c>
      <c r="U3" s="547">
        <v>0.21670050518606312</v>
      </c>
      <c r="V3" s="520"/>
      <c r="W3" s="551"/>
      <c r="X3" s="156"/>
      <c r="Y3" s="24"/>
      <c r="Z3" s="24"/>
      <c r="AA3" s="24"/>
      <c r="AB3" s="24"/>
      <c r="AC3" s="24"/>
      <c r="AD3" s="24"/>
      <c r="AE3" s="24"/>
      <c r="AF3" s="24"/>
    </row>
    <row r="4" spans="1:32" s="45" customFormat="1" ht="17" customHeight="1" x14ac:dyDescent="0.2">
      <c r="A4" s="180">
        <v>2</v>
      </c>
      <c r="B4" s="174" t="s">
        <v>524</v>
      </c>
      <c r="C4" s="174" t="s">
        <v>554</v>
      </c>
      <c r="D4" s="177" t="s">
        <v>288</v>
      </c>
      <c r="E4" s="174" t="s">
        <v>29</v>
      </c>
      <c r="F4" s="177" t="s">
        <v>64</v>
      </c>
      <c r="G4" s="177"/>
      <c r="H4" s="191" t="s">
        <v>558</v>
      </c>
      <c r="I4" s="177" t="s">
        <v>557</v>
      </c>
      <c r="J4" s="218">
        <v>1.136574074074074E-2</v>
      </c>
      <c r="K4" s="423">
        <v>4</v>
      </c>
      <c r="L4" s="378" t="s">
        <v>34</v>
      </c>
      <c r="M4" s="199">
        <v>1434577</v>
      </c>
      <c r="N4" s="174" t="s">
        <v>47</v>
      </c>
      <c r="O4" s="201">
        <v>77168</v>
      </c>
      <c r="P4" s="201">
        <v>59511</v>
      </c>
      <c r="Q4" s="233">
        <v>5.3791466055847822E-2</v>
      </c>
      <c r="R4" s="206">
        <v>0</v>
      </c>
      <c r="S4" s="438">
        <v>0</v>
      </c>
      <c r="T4" s="201">
        <v>1357409</v>
      </c>
      <c r="U4" s="233">
        <v>0.94620853394415216</v>
      </c>
      <c r="V4" s="201">
        <v>355757</v>
      </c>
      <c r="W4" s="184"/>
      <c r="X4" s="156"/>
      <c r="Y4" s="24"/>
      <c r="Z4" s="24"/>
      <c r="AA4" s="24"/>
      <c r="AB4" s="24"/>
      <c r="AC4" s="24"/>
      <c r="AD4" s="24"/>
      <c r="AE4" s="24"/>
      <c r="AF4" s="24"/>
    </row>
    <row r="5" spans="1:32" s="45" customFormat="1" ht="16" customHeight="1" x14ac:dyDescent="0.2">
      <c r="A5" s="180">
        <v>3</v>
      </c>
      <c r="B5" s="251" t="s">
        <v>48</v>
      </c>
      <c r="C5" s="138" t="s">
        <v>49</v>
      </c>
      <c r="D5" s="266" t="s">
        <v>118</v>
      </c>
      <c r="E5" s="266" t="s">
        <v>29</v>
      </c>
      <c r="F5" s="251" t="s">
        <v>30</v>
      </c>
      <c r="G5" s="251" t="s">
        <v>98</v>
      </c>
      <c r="H5" s="266" t="s">
        <v>120</v>
      </c>
      <c r="I5" s="266" t="s">
        <v>33</v>
      </c>
      <c r="J5" s="267">
        <v>2.6770833333333334E-2</v>
      </c>
      <c r="K5" s="268">
        <v>18</v>
      </c>
      <c r="L5" s="254" t="s">
        <v>53</v>
      </c>
      <c r="M5" s="231">
        <v>720982</v>
      </c>
      <c r="N5" s="266" t="s">
        <v>87</v>
      </c>
      <c r="O5" s="231">
        <v>362918</v>
      </c>
      <c r="P5" s="231"/>
      <c r="Q5" s="269">
        <v>0.50336624215306347</v>
      </c>
      <c r="R5" s="231"/>
      <c r="S5" s="278">
        <v>0</v>
      </c>
      <c r="T5" s="231">
        <v>358064</v>
      </c>
      <c r="U5" s="269">
        <v>0.49663375784693653</v>
      </c>
      <c r="V5" s="231">
        <v>240146</v>
      </c>
      <c r="W5" s="261"/>
      <c r="X5" s="262"/>
      <c r="Y5" s="263"/>
      <c r="Z5" s="263"/>
      <c r="AA5" s="263"/>
      <c r="AB5" s="263"/>
      <c r="AC5" s="263"/>
      <c r="AD5" s="263"/>
      <c r="AE5" s="263"/>
      <c r="AF5" s="263"/>
    </row>
    <row r="6" spans="1:32" s="45" customFormat="1" ht="17" customHeight="1" x14ac:dyDescent="0.2">
      <c r="A6" s="180">
        <v>4</v>
      </c>
      <c r="B6" s="253" t="s">
        <v>55</v>
      </c>
      <c r="C6" s="253" t="s">
        <v>647</v>
      </c>
      <c r="D6" s="253" t="s">
        <v>508</v>
      </c>
      <c r="E6" s="328" t="s">
        <v>29</v>
      </c>
      <c r="F6" s="328" t="s">
        <v>30</v>
      </c>
      <c r="G6" s="328" t="s">
        <v>31</v>
      </c>
      <c r="H6" s="328" t="s">
        <v>648</v>
      </c>
      <c r="I6" s="328" t="s">
        <v>33</v>
      </c>
      <c r="J6" s="361">
        <v>2.9560185185185186E-2</v>
      </c>
      <c r="K6" s="426">
        <v>20</v>
      </c>
      <c r="L6" s="378" t="s">
        <v>34</v>
      </c>
      <c r="M6" s="382">
        <v>692519</v>
      </c>
      <c r="N6" s="253" t="s">
        <v>59</v>
      </c>
      <c r="O6" s="391">
        <v>261140</v>
      </c>
      <c r="P6" s="396">
        <v>104456</v>
      </c>
      <c r="Q6" s="403">
        <v>0.38</v>
      </c>
      <c r="R6" s="407">
        <v>37610</v>
      </c>
      <c r="S6" s="411">
        <v>5.4300000000000001E-2</v>
      </c>
      <c r="T6" s="396">
        <v>393769</v>
      </c>
      <c r="U6" s="403">
        <v>0.56999999999999995</v>
      </c>
      <c r="V6" s="416">
        <v>137337</v>
      </c>
      <c r="W6" s="184"/>
      <c r="X6" s="156"/>
      <c r="Y6" s="24"/>
      <c r="Z6" s="24"/>
      <c r="AA6" s="24"/>
      <c r="AB6" s="24"/>
      <c r="AC6" s="24"/>
      <c r="AD6" s="24"/>
      <c r="AE6" s="24"/>
      <c r="AF6" s="24"/>
    </row>
    <row r="7" spans="1:32" s="45" customFormat="1" ht="17" customHeight="1" x14ac:dyDescent="0.2">
      <c r="A7" s="514">
        <v>5</v>
      </c>
      <c r="B7" s="253" t="s">
        <v>26</v>
      </c>
      <c r="C7" s="253" t="s">
        <v>27</v>
      </c>
      <c r="D7" s="253" t="s">
        <v>63</v>
      </c>
      <c r="E7" s="328" t="s">
        <v>29</v>
      </c>
      <c r="F7" s="328" t="s">
        <v>64</v>
      </c>
      <c r="G7" s="328" t="s">
        <v>36</v>
      </c>
      <c r="H7" s="328" t="s">
        <v>65</v>
      </c>
      <c r="I7" s="328" t="s">
        <v>33</v>
      </c>
      <c r="J7" s="361">
        <v>1.4305555555555557E-2</v>
      </c>
      <c r="K7" s="426">
        <v>7</v>
      </c>
      <c r="L7" s="378" t="s">
        <v>41</v>
      </c>
      <c r="M7" s="382">
        <v>592389</v>
      </c>
      <c r="N7" s="253" t="s">
        <v>35</v>
      </c>
      <c r="O7" s="391">
        <v>456682</v>
      </c>
      <c r="P7" s="396" t="s">
        <v>36</v>
      </c>
      <c r="Q7" s="403">
        <v>0.77091573273642822</v>
      </c>
      <c r="R7" s="407"/>
      <c r="S7" s="411"/>
      <c r="T7" s="396">
        <v>135707</v>
      </c>
      <c r="U7" s="403">
        <v>0.22908426726357173</v>
      </c>
      <c r="V7" s="416"/>
      <c r="W7" s="181"/>
      <c r="X7" s="154"/>
      <c r="Y7" s="6"/>
      <c r="Z7" s="6"/>
      <c r="AA7" s="6"/>
      <c r="AB7" s="6"/>
      <c r="AC7" s="6"/>
      <c r="AD7" s="6"/>
      <c r="AE7" s="6"/>
      <c r="AF7" s="6"/>
    </row>
    <row r="8" spans="1:32" s="45" customFormat="1" ht="17" customHeight="1" x14ac:dyDescent="0.2">
      <c r="A8" s="180">
        <v>6</v>
      </c>
      <c r="B8" s="251" t="s">
        <v>48</v>
      </c>
      <c r="C8" s="138" t="s">
        <v>49</v>
      </c>
      <c r="D8" s="172" t="s">
        <v>50</v>
      </c>
      <c r="E8" s="172" t="s">
        <v>29</v>
      </c>
      <c r="F8" s="539" t="s">
        <v>300</v>
      </c>
      <c r="G8" s="173"/>
      <c r="H8" s="173" t="s">
        <v>51</v>
      </c>
      <c r="I8" s="172" t="s">
        <v>531</v>
      </c>
      <c r="J8" s="222">
        <v>2.4594907407407409E-2</v>
      </c>
      <c r="K8" s="221">
        <v>2</v>
      </c>
      <c r="L8" s="173" t="s">
        <v>53</v>
      </c>
      <c r="M8" s="200">
        <v>543987</v>
      </c>
      <c r="N8" s="172" t="s">
        <v>87</v>
      </c>
      <c r="O8" s="209">
        <v>336635</v>
      </c>
      <c r="P8" s="209"/>
      <c r="Q8" s="233">
        <v>0.61882912643133015</v>
      </c>
      <c r="R8" s="206"/>
      <c r="S8" s="279">
        <v>0</v>
      </c>
      <c r="T8" s="201">
        <v>207352</v>
      </c>
      <c r="U8" s="233">
        <v>0.38117087356866985</v>
      </c>
      <c r="V8" s="209">
        <v>32003</v>
      </c>
      <c r="W8" s="181"/>
      <c r="X8" s="154"/>
      <c r="Y8" s="6"/>
      <c r="Z8" s="6"/>
      <c r="AA8" s="6"/>
      <c r="AB8" s="6"/>
      <c r="AC8" s="6"/>
      <c r="AD8" s="6"/>
      <c r="AE8" s="6"/>
      <c r="AF8" s="6"/>
    </row>
    <row r="9" spans="1:32" s="45" customFormat="1" ht="17" customHeight="1" x14ac:dyDescent="0.2">
      <c r="A9" s="180">
        <v>7</v>
      </c>
      <c r="B9" s="138" t="s">
        <v>610</v>
      </c>
      <c r="C9" s="174" t="s">
        <v>610</v>
      </c>
      <c r="D9" s="142" t="s">
        <v>611</v>
      </c>
      <c r="E9" s="142" t="s">
        <v>29</v>
      </c>
      <c r="F9" s="143" t="s">
        <v>300</v>
      </c>
      <c r="G9" s="143"/>
      <c r="H9" s="143" t="s">
        <v>40</v>
      </c>
      <c r="I9" s="142" t="s">
        <v>33</v>
      </c>
      <c r="J9" s="216">
        <v>2.1770833333333336E-2</v>
      </c>
      <c r="K9" s="217">
        <v>3</v>
      </c>
      <c r="L9" s="143" t="s">
        <v>34</v>
      </c>
      <c r="M9" s="198">
        <v>471914</v>
      </c>
      <c r="N9" s="138" t="s">
        <v>42</v>
      </c>
      <c r="O9" s="206">
        <v>432127</v>
      </c>
      <c r="P9" s="206">
        <v>196310</v>
      </c>
      <c r="Q9" s="233">
        <v>0.91569014693355144</v>
      </c>
      <c r="R9" s="206"/>
      <c r="S9" s="237"/>
      <c r="T9" s="206">
        <v>39787</v>
      </c>
      <c r="U9" s="238">
        <v>8.4309853066448545E-2</v>
      </c>
      <c r="V9" s="206"/>
      <c r="W9" s="181"/>
      <c r="X9" s="154"/>
      <c r="Y9" s="6"/>
      <c r="Z9" s="6"/>
      <c r="AA9" s="6"/>
      <c r="AB9" s="6"/>
      <c r="AC9" s="6"/>
      <c r="AD9" s="6"/>
      <c r="AE9" s="6"/>
      <c r="AF9" s="6"/>
    </row>
    <row r="10" spans="1:32" s="45" customFormat="1" ht="17" customHeight="1" x14ac:dyDescent="0.2">
      <c r="A10" s="180">
        <v>8</v>
      </c>
      <c r="B10" s="251" t="s">
        <v>55</v>
      </c>
      <c r="C10" s="138" t="s">
        <v>647</v>
      </c>
      <c r="D10" s="138" t="s">
        <v>57</v>
      </c>
      <c r="E10" s="139" t="s">
        <v>29</v>
      </c>
      <c r="F10" s="139" t="s">
        <v>30</v>
      </c>
      <c r="G10" s="139" t="s">
        <v>31</v>
      </c>
      <c r="H10" s="139" t="s">
        <v>58</v>
      </c>
      <c r="I10" s="139" t="s">
        <v>33</v>
      </c>
      <c r="J10" s="216">
        <v>8.5532407407407415E-3</v>
      </c>
      <c r="K10" s="217">
        <v>24</v>
      </c>
      <c r="L10" s="143" t="s">
        <v>34</v>
      </c>
      <c r="M10" s="198">
        <v>449559</v>
      </c>
      <c r="N10" s="138" t="s">
        <v>59</v>
      </c>
      <c r="O10" s="206">
        <v>265834</v>
      </c>
      <c r="P10" s="207">
        <v>106333</v>
      </c>
      <c r="Q10" s="233">
        <v>0.59</v>
      </c>
      <c r="R10" s="206">
        <v>60820</v>
      </c>
      <c r="S10" s="279">
        <v>0.1353</v>
      </c>
      <c r="T10" s="206">
        <v>122905</v>
      </c>
      <c r="U10" s="233">
        <v>0.27</v>
      </c>
      <c r="V10" s="234">
        <v>27380</v>
      </c>
      <c r="W10" s="181"/>
      <c r="X10" s="154"/>
      <c r="Y10" s="6"/>
      <c r="Z10" s="6"/>
      <c r="AA10" s="6"/>
      <c r="AB10" s="6"/>
      <c r="AC10" s="6"/>
      <c r="AD10" s="6"/>
      <c r="AE10" s="6"/>
      <c r="AF10" s="6"/>
    </row>
    <row r="11" spans="1:32" s="45" customFormat="1" ht="17" customHeight="1" x14ac:dyDescent="0.2">
      <c r="A11" s="514">
        <v>9</v>
      </c>
      <c r="B11" s="251" t="s">
        <v>524</v>
      </c>
      <c r="C11" s="138" t="s">
        <v>554</v>
      </c>
      <c r="D11" s="174" t="s">
        <v>562</v>
      </c>
      <c r="E11" s="174" t="s">
        <v>29</v>
      </c>
      <c r="F11" s="177" t="s">
        <v>30</v>
      </c>
      <c r="G11" s="177"/>
      <c r="H11" s="191" t="s">
        <v>563</v>
      </c>
      <c r="I11" s="174" t="s">
        <v>557</v>
      </c>
      <c r="J11" s="218">
        <v>1.8159722222222223E-2</v>
      </c>
      <c r="K11" s="219">
        <v>20</v>
      </c>
      <c r="L11" s="378" t="s">
        <v>34</v>
      </c>
      <c r="M11" s="199">
        <v>335336</v>
      </c>
      <c r="N11" s="174" t="s">
        <v>47</v>
      </c>
      <c r="O11" s="201">
        <v>201360</v>
      </c>
      <c r="P11" s="201">
        <v>100338</v>
      </c>
      <c r="Q11" s="233">
        <v>0.60047236204881071</v>
      </c>
      <c r="R11" s="206">
        <v>0</v>
      </c>
      <c r="S11" s="279">
        <v>0</v>
      </c>
      <c r="T11" s="201">
        <v>133976</v>
      </c>
      <c r="U11" s="233">
        <v>0.39952763795118923</v>
      </c>
      <c r="V11" s="201">
        <v>64623</v>
      </c>
      <c r="W11" s="184"/>
      <c r="X11" s="157"/>
      <c r="Y11" s="30"/>
      <c r="Z11" s="30"/>
      <c r="AA11" s="30"/>
      <c r="AB11" s="30"/>
      <c r="AC11" s="30"/>
      <c r="AD11" s="30"/>
      <c r="AE11" s="30"/>
      <c r="AF11" s="30"/>
    </row>
    <row r="12" spans="1:32" s="45" customFormat="1" ht="17" customHeight="1" x14ac:dyDescent="0.2">
      <c r="A12" s="180">
        <v>10</v>
      </c>
      <c r="B12" s="251" t="s">
        <v>55</v>
      </c>
      <c r="C12" s="138" t="s">
        <v>647</v>
      </c>
      <c r="D12" s="172" t="s">
        <v>649</v>
      </c>
      <c r="E12" s="172" t="s">
        <v>29</v>
      </c>
      <c r="F12" s="173" t="s">
        <v>30</v>
      </c>
      <c r="G12" s="173" t="s">
        <v>31</v>
      </c>
      <c r="H12" s="173" t="s">
        <v>650</v>
      </c>
      <c r="I12" s="172" t="s">
        <v>33</v>
      </c>
      <c r="J12" s="220">
        <v>1.0081018518518519E-2</v>
      </c>
      <c r="K12" s="221">
        <v>27</v>
      </c>
      <c r="L12" s="173" t="s">
        <v>34</v>
      </c>
      <c r="M12" s="200">
        <v>319119</v>
      </c>
      <c r="N12" s="172" t="s">
        <v>59</v>
      </c>
      <c r="O12" s="209">
        <v>230143</v>
      </c>
      <c r="P12" s="209">
        <v>92057</v>
      </c>
      <c r="Q12" s="239">
        <v>0.72</v>
      </c>
      <c r="R12" s="209">
        <v>38868</v>
      </c>
      <c r="S12" s="240">
        <v>0.12180000000000001</v>
      </c>
      <c r="T12" s="209">
        <v>50108</v>
      </c>
      <c r="U12" s="239">
        <v>0.16</v>
      </c>
      <c r="V12" s="209">
        <v>22273</v>
      </c>
      <c r="W12" s="181"/>
      <c r="X12" s="154"/>
      <c r="Y12" s="6"/>
      <c r="Z12" s="6"/>
      <c r="AA12" s="6"/>
      <c r="AB12" s="6"/>
      <c r="AC12" s="6"/>
      <c r="AD12" s="6"/>
      <c r="AE12" s="6"/>
      <c r="AF12" s="6"/>
    </row>
    <row r="13" spans="1:32" s="45" customFormat="1" ht="17" customHeight="1" x14ac:dyDescent="0.2">
      <c r="A13" s="180">
        <v>11</v>
      </c>
      <c r="B13" s="170" t="s">
        <v>66</v>
      </c>
      <c r="C13" s="171" t="s">
        <v>67</v>
      </c>
      <c r="D13" s="172" t="s">
        <v>68</v>
      </c>
      <c r="E13" s="142" t="s">
        <v>29</v>
      </c>
      <c r="F13" s="143" t="s">
        <v>64</v>
      </c>
      <c r="G13" s="143" t="s">
        <v>85</v>
      </c>
      <c r="H13" s="143" t="s">
        <v>69</v>
      </c>
      <c r="I13" s="143" t="s">
        <v>33</v>
      </c>
      <c r="J13" s="216">
        <v>2.7627314814814816E-2</v>
      </c>
      <c r="K13" s="420">
        <v>3</v>
      </c>
      <c r="L13" s="143" t="s">
        <v>34</v>
      </c>
      <c r="M13" s="199">
        <v>316444</v>
      </c>
      <c r="N13" s="138" t="s">
        <v>544</v>
      </c>
      <c r="O13" s="206">
        <v>169044</v>
      </c>
      <c r="P13" s="206">
        <v>60283</v>
      </c>
      <c r="Q13" s="233">
        <v>0.53419878398705611</v>
      </c>
      <c r="R13" s="206">
        <v>0</v>
      </c>
      <c r="S13" s="237">
        <v>0</v>
      </c>
      <c r="T13" s="206">
        <v>147400</v>
      </c>
      <c r="U13" s="238">
        <v>0.46580121601294383</v>
      </c>
      <c r="V13" s="206">
        <v>72800</v>
      </c>
      <c r="W13" s="181"/>
      <c r="X13" s="154"/>
      <c r="Y13" s="6"/>
      <c r="Z13" s="6"/>
      <c r="AA13" s="6"/>
      <c r="AB13" s="6"/>
      <c r="AC13" s="6"/>
      <c r="AD13" s="6"/>
      <c r="AE13" s="6"/>
      <c r="AF13" s="6"/>
    </row>
    <row r="14" spans="1:32" s="264" customFormat="1" ht="17" customHeight="1" x14ac:dyDescent="0.2">
      <c r="A14" s="180">
        <v>12</v>
      </c>
      <c r="B14" s="251" t="s">
        <v>26</v>
      </c>
      <c r="C14" s="138" t="s">
        <v>27</v>
      </c>
      <c r="D14" s="172" t="s">
        <v>71</v>
      </c>
      <c r="E14" s="142" t="s">
        <v>29</v>
      </c>
      <c r="F14" s="143" t="s">
        <v>30</v>
      </c>
      <c r="G14" s="143"/>
      <c r="H14" s="143" t="s">
        <v>72</v>
      </c>
      <c r="I14" s="143" t="s">
        <v>33</v>
      </c>
      <c r="J14" s="216">
        <v>3.3275462962962958E-2</v>
      </c>
      <c r="K14" s="217">
        <v>3</v>
      </c>
      <c r="L14" s="143" t="s">
        <v>41</v>
      </c>
      <c r="M14" s="199">
        <v>306514</v>
      </c>
      <c r="N14" s="138" t="s">
        <v>35</v>
      </c>
      <c r="O14" s="206">
        <v>83877</v>
      </c>
      <c r="P14" s="206" t="s">
        <v>36</v>
      </c>
      <c r="Q14" s="233">
        <v>0.27364818572724248</v>
      </c>
      <c r="R14" s="206"/>
      <c r="S14" s="237"/>
      <c r="T14" s="206">
        <v>222637</v>
      </c>
      <c r="U14" s="513">
        <v>0.72635181427275752</v>
      </c>
      <c r="V14" s="206"/>
      <c r="W14" s="181"/>
      <c r="X14" s="154"/>
      <c r="Y14" s="6"/>
      <c r="Z14" s="6"/>
      <c r="AA14" s="6"/>
      <c r="AB14" s="6"/>
      <c r="AC14" s="6"/>
      <c r="AD14" s="6"/>
      <c r="AE14" s="6"/>
      <c r="AF14" s="6"/>
    </row>
    <row r="15" spans="1:32" s="264" customFormat="1" ht="17" customHeight="1" x14ac:dyDescent="0.2">
      <c r="A15" s="514">
        <v>13</v>
      </c>
      <c r="B15" s="253" t="s">
        <v>66</v>
      </c>
      <c r="C15" s="253" t="s">
        <v>67</v>
      </c>
      <c r="D15" s="253" t="s">
        <v>591</v>
      </c>
      <c r="E15" s="328" t="s">
        <v>29</v>
      </c>
      <c r="F15" s="328" t="s">
        <v>64</v>
      </c>
      <c r="G15" s="328"/>
      <c r="H15" s="328" t="s">
        <v>592</v>
      </c>
      <c r="I15" s="328" t="s">
        <v>33</v>
      </c>
      <c r="J15" s="365">
        <v>2.3206018518518518E-2</v>
      </c>
      <c r="K15" s="422">
        <v>3</v>
      </c>
      <c r="L15" s="378" t="s">
        <v>34</v>
      </c>
      <c r="M15" s="382">
        <v>289313</v>
      </c>
      <c r="N15" s="253" t="s">
        <v>544</v>
      </c>
      <c r="O15" s="391">
        <v>3013</v>
      </c>
      <c r="P15" s="396">
        <v>1284</v>
      </c>
      <c r="Q15" s="403">
        <v>1.0414326352427993E-2</v>
      </c>
      <c r="R15" s="407">
        <v>0</v>
      </c>
      <c r="S15" s="411">
        <v>0</v>
      </c>
      <c r="T15" s="396">
        <v>286300</v>
      </c>
      <c r="U15" s="403">
        <v>0.989585673647572</v>
      </c>
      <c r="V15" s="416">
        <v>136700</v>
      </c>
      <c r="W15" s="181"/>
      <c r="X15" s="154"/>
      <c r="Y15" s="6"/>
      <c r="Z15" s="6"/>
      <c r="AA15" s="6"/>
      <c r="AB15" s="6"/>
      <c r="AC15" s="6"/>
      <c r="AD15" s="6"/>
      <c r="AE15" s="6"/>
      <c r="AF15" s="6"/>
    </row>
    <row r="16" spans="1:32" s="264" customFormat="1" ht="17" customHeight="1" x14ac:dyDescent="0.2">
      <c r="A16" s="180">
        <v>14</v>
      </c>
      <c r="B16" s="251" t="s">
        <v>524</v>
      </c>
      <c r="C16" s="138" t="s">
        <v>554</v>
      </c>
      <c r="D16" s="172" t="s">
        <v>555</v>
      </c>
      <c r="E16" s="142" t="s">
        <v>29</v>
      </c>
      <c r="F16" s="143" t="s">
        <v>30</v>
      </c>
      <c r="G16" s="143"/>
      <c r="H16" s="143" t="s">
        <v>556</v>
      </c>
      <c r="I16" s="143" t="s">
        <v>557</v>
      </c>
      <c r="J16" s="216">
        <v>4.0567129629629627E-2</v>
      </c>
      <c r="K16" s="217">
        <v>5</v>
      </c>
      <c r="L16" s="378" t="s">
        <v>34</v>
      </c>
      <c r="M16" s="199">
        <v>287915</v>
      </c>
      <c r="N16" s="138" t="s">
        <v>47</v>
      </c>
      <c r="O16" s="206">
        <v>105051</v>
      </c>
      <c r="P16" s="206">
        <v>77063</v>
      </c>
      <c r="Q16" s="233">
        <v>0.36486810343330495</v>
      </c>
      <c r="R16" s="206">
        <v>0</v>
      </c>
      <c r="S16" s="279">
        <v>0</v>
      </c>
      <c r="T16" s="206">
        <v>182864</v>
      </c>
      <c r="U16" s="233">
        <v>0.635131896566695</v>
      </c>
      <c r="V16" s="206">
        <v>64628</v>
      </c>
      <c r="W16" s="181"/>
      <c r="X16" s="154"/>
      <c r="Y16" s="6"/>
      <c r="Z16" s="6"/>
      <c r="AA16" s="6"/>
      <c r="AB16" s="6"/>
      <c r="AC16" s="6"/>
      <c r="AD16" s="6"/>
      <c r="AE16" s="6"/>
      <c r="AF16" s="6"/>
    </row>
    <row r="17" spans="1:32" s="264" customFormat="1" ht="17" customHeight="1" x14ac:dyDescent="0.2">
      <c r="A17" s="180">
        <v>15</v>
      </c>
      <c r="B17" s="251" t="s">
        <v>524</v>
      </c>
      <c r="C17" s="138" t="s">
        <v>554</v>
      </c>
      <c r="D17" s="174" t="s">
        <v>286</v>
      </c>
      <c r="E17" s="139" t="s">
        <v>29</v>
      </c>
      <c r="F17" s="177" t="s">
        <v>30</v>
      </c>
      <c r="G17" s="177"/>
      <c r="H17" s="194" t="s">
        <v>565</v>
      </c>
      <c r="I17" s="174" t="s">
        <v>557</v>
      </c>
      <c r="J17" s="218">
        <v>2.585648148148148E-2</v>
      </c>
      <c r="K17" s="219">
        <v>20</v>
      </c>
      <c r="L17" s="378" t="s">
        <v>34</v>
      </c>
      <c r="M17" s="199">
        <v>249728</v>
      </c>
      <c r="N17" s="174" t="s">
        <v>47</v>
      </c>
      <c r="O17" s="201">
        <v>168696</v>
      </c>
      <c r="P17" s="201">
        <v>105285</v>
      </c>
      <c r="Q17" s="233">
        <v>0.67551896463352124</v>
      </c>
      <c r="R17" s="206">
        <v>0</v>
      </c>
      <c r="S17" s="237">
        <v>0</v>
      </c>
      <c r="T17" s="201">
        <v>81032</v>
      </c>
      <c r="U17" s="233">
        <v>0.32448103536647871</v>
      </c>
      <c r="V17" s="201">
        <v>81032</v>
      </c>
      <c r="W17" s="184"/>
      <c r="X17" s="156"/>
      <c r="Y17" s="24"/>
      <c r="Z17" s="24"/>
      <c r="AA17" s="24"/>
      <c r="AB17" s="24"/>
      <c r="AC17" s="24"/>
      <c r="AD17" s="24"/>
      <c r="AE17" s="24"/>
      <c r="AF17" s="24"/>
    </row>
    <row r="18" spans="1:32" s="45" customFormat="1" ht="17" customHeight="1" x14ac:dyDescent="0.2">
      <c r="A18" s="180">
        <v>16</v>
      </c>
      <c r="B18" s="177" t="s">
        <v>610</v>
      </c>
      <c r="C18" s="174" t="s">
        <v>610</v>
      </c>
      <c r="D18" s="174" t="s">
        <v>612</v>
      </c>
      <c r="E18" s="174" t="s">
        <v>29</v>
      </c>
      <c r="F18" s="177" t="s">
        <v>602</v>
      </c>
      <c r="G18" s="177"/>
      <c r="H18" s="189" t="s">
        <v>550</v>
      </c>
      <c r="I18" s="177" t="s">
        <v>33</v>
      </c>
      <c r="J18" s="218">
        <v>2.9062500000000002E-2</v>
      </c>
      <c r="K18" s="423">
        <v>6</v>
      </c>
      <c r="L18" s="143" t="s">
        <v>34</v>
      </c>
      <c r="M18" s="199">
        <v>186937</v>
      </c>
      <c r="N18" s="174" t="s">
        <v>42</v>
      </c>
      <c r="O18" s="201">
        <v>181570</v>
      </c>
      <c r="P18" s="201">
        <v>95236</v>
      </c>
      <c r="Q18" s="233">
        <v>0.97128979281790118</v>
      </c>
      <c r="R18" s="206"/>
      <c r="S18" s="279"/>
      <c r="T18" s="201">
        <v>5367</v>
      </c>
      <c r="U18" s="233">
        <v>2.8710207182098782E-2</v>
      </c>
      <c r="V18" s="201"/>
      <c r="W18" s="184"/>
      <c r="X18" s="156"/>
      <c r="Y18" s="24"/>
      <c r="Z18" s="24"/>
      <c r="AA18" s="24"/>
      <c r="AB18" s="24"/>
      <c r="AC18" s="24"/>
      <c r="AD18" s="24"/>
      <c r="AE18" s="24"/>
      <c r="AF18" s="24"/>
    </row>
    <row r="19" spans="1:32" s="45" customFormat="1" ht="17" customHeight="1" x14ac:dyDescent="0.2">
      <c r="A19" s="514">
        <v>17</v>
      </c>
      <c r="B19" s="170" t="s">
        <v>26</v>
      </c>
      <c r="C19" s="174" t="s">
        <v>27</v>
      </c>
      <c r="D19" s="175" t="s">
        <v>77</v>
      </c>
      <c r="E19" s="142" t="s">
        <v>29</v>
      </c>
      <c r="F19" s="143" t="s">
        <v>30</v>
      </c>
      <c r="G19" s="143" t="s">
        <v>31</v>
      </c>
      <c r="H19" s="143" t="s">
        <v>78</v>
      </c>
      <c r="I19" s="142" t="s">
        <v>33</v>
      </c>
      <c r="J19" s="216"/>
      <c r="K19" s="420"/>
      <c r="L19" s="173" t="s">
        <v>41</v>
      </c>
      <c r="M19" s="199">
        <v>185669</v>
      </c>
      <c r="N19" s="138" t="s">
        <v>42</v>
      </c>
      <c r="O19" s="206">
        <v>157978</v>
      </c>
      <c r="P19" s="206">
        <v>97723</v>
      </c>
      <c r="Q19" s="233">
        <v>0.8508582477419494</v>
      </c>
      <c r="R19" s="206"/>
      <c r="S19" s="237"/>
      <c r="T19" s="206">
        <v>27691</v>
      </c>
      <c r="U19" s="238">
        <v>0.14914175225805062</v>
      </c>
      <c r="V19" s="206"/>
      <c r="W19" s="181"/>
      <c r="X19" s="154"/>
      <c r="Y19" s="6"/>
      <c r="Z19" s="6"/>
      <c r="AA19" s="6"/>
      <c r="AB19" s="6"/>
      <c r="AC19" s="6"/>
      <c r="AD19" s="6"/>
      <c r="AE19" s="6"/>
      <c r="AF19" s="6"/>
    </row>
    <row r="20" spans="1:32" s="45" customFormat="1" ht="17" customHeight="1" x14ac:dyDescent="0.2">
      <c r="A20" s="180">
        <v>18</v>
      </c>
      <c r="B20" s="251" t="s">
        <v>610</v>
      </c>
      <c r="C20" s="138" t="s">
        <v>610</v>
      </c>
      <c r="D20" s="174" t="s">
        <v>613</v>
      </c>
      <c r="E20" s="174" t="s">
        <v>29</v>
      </c>
      <c r="F20" s="177" t="s">
        <v>64</v>
      </c>
      <c r="G20" s="177"/>
      <c r="H20" s="191" t="s">
        <v>93</v>
      </c>
      <c r="I20" s="174" t="s">
        <v>33</v>
      </c>
      <c r="J20" s="218">
        <v>4.0289351851851847E-2</v>
      </c>
      <c r="K20" s="219">
        <v>1</v>
      </c>
      <c r="L20" s="143" t="s">
        <v>34</v>
      </c>
      <c r="M20" s="199">
        <v>180941</v>
      </c>
      <c r="N20" s="174" t="s">
        <v>42</v>
      </c>
      <c r="O20" s="201">
        <v>132879</v>
      </c>
      <c r="P20" s="201">
        <v>68433</v>
      </c>
      <c r="Q20" s="235">
        <v>0.73437750426934745</v>
      </c>
      <c r="R20" s="201"/>
      <c r="S20" s="247"/>
      <c r="T20" s="201">
        <v>48062</v>
      </c>
      <c r="U20" s="235">
        <v>0.26562249573065255</v>
      </c>
      <c r="V20" s="201"/>
      <c r="W20" s="181"/>
      <c r="X20" s="154"/>
      <c r="Y20" s="6"/>
      <c r="Z20" s="6"/>
      <c r="AA20" s="6"/>
      <c r="AB20" s="6"/>
      <c r="AC20" s="6"/>
      <c r="AD20" s="6"/>
      <c r="AE20" s="6"/>
      <c r="AF20" s="6"/>
    </row>
    <row r="21" spans="1:32" s="45" customFormat="1" ht="17" customHeight="1" x14ac:dyDescent="0.2">
      <c r="A21" s="180">
        <v>19</v>
      </c>
      <c r="B21" s="251" t="s">
        <v>48</v>
      </c>
      <c r="C21" s="138" t="s">
        <v>49</v>
      </c>
      <c r="D21" s="253" t="s">
        <v>79</v>
      </c>
      <c r="E21" s="253" t="s">
        <v>29</v>
      </c>
      <c r="F21" s="253" t="s">
        <v>80</v>
      </c>
      <c r="G21" s="253" t="s">
        <v>81</v>
      </c>
      <c r="H21" s="253" t="s">
        <v>82</v>
      </c>
      <c r="I21" s="253" t="s">
        <v>531</v>
      </c>
      <c r="J21" s="361">
        <v>0</v>
      </c>
      <c r="K21" s="369">
        <v>0</v>
      </c>
      <c r="L21" s="381" t="s">
        <v>53</v>
      </c>
      <c r="M21" s="387">
        <v>162547</v>
      </c>
      <c r="N21" s="253" t="s">
        <v>87</v>
      </c>
      <c r="O21" s="391">
        <v>120067</v>
      </c>
      <c r="P21" s="396"/>
      <c r="Q21" s="406">
        <v>0.73866020289516265</v>
      </c>
      <c r="R21" s="206"/>
      <c r="S21" s="237">
        <v>0</v>
      </c>
      <c r="T21" s="396">
        <v>42480</v>
      </c>
      <c r="U21" s="406">
        <v>0.26133979710483735</v>
      </c>
      <c r="V21" s="416">
        <v>6694</v>
      </c>
      <c r="W21" s="181"/>
      <c r="X21" s="154"/>
      <c r="Y21" s="6"/>
      <c r="Z21" s="6"/>
      <c r="AA21" s="6"/>
      <c r="AB21" s="6"/>
      <c r="AC21" s="6"/>
      <c r="AD21" s="6"/>
      <c r="AE21" s="6"/>
      <c r="AF21" s="6"/>
    </row>
    <row r="22" spans="1:32" s="45" customFormat="1" ht="17" customHeight="1" x14ac:dyDescent="0.2">
      <c r="A22" s="180">
        <v>20</v>
      </c>
      <c r="B22" s="253" t="s">
        <v>26</v>
      </c>
      <c r="C22" s="253" t="s">
        <v>27</v>
      </c>
      <c r="D22" s="253" t="s">
        <v>525</v>
      </c>
      <c r="E22" s="328" t="s">
        <v>29</v>
      </c>
      <c r="F22" s="328" t="s">
        <v>30</v>
      </c>
      <c r="G22" s="328" t="s">
        <v>36</v>
      </c>
      <c r="H22" s="328" t="s">
        <v>526</v>
      </c>
      <c r="I22" s="328" t="s">
        <v>33</v>
      </c>
      <c r="J22" s="361">
        <v>2.7280092592592592E-2</v>
      </c>
      <c r="K22" s="426">
        <v>10</v>
      </c>
      <c r="L22" s="378" t="s">
        <v>41</v>
      </c>
      <c r="M22" s="382">
        <v>161300</v>
      </c>
      <c r="N22" s="253" t="s">
        <v>42</v>
      </c>
      <c r="O22" s="391">
        <v>55274</v>
      </c>
      <c r="P22" s="396">
        <v>33879</v>
      </c>
      <c r="Q22" s="403">
        <v>0.34267823930564167</v>
      </c>
      <c r="R22" s="407"/>
      <c r="S22" s="411"/>
      <c r="T22" s="396">
        <v>106026</v>
      </c>
      <c r="U22" s="403">
        <v>0.65732176069435833</v>
      </c>
      <c r="V22" s="416"/>
      <c r="W22" s="181"/>
      <c r="X22" s="154"/>
      <c r="Y22" s="6"/>
      <c r="Z22" s="6"/>
      <c r="AA22" s="6"/>
      <c r="AB22" s="6"/>
      <c r="AC22" s="6"/>
      <c r="AD22" s="6"/>
      <c r="AE22" s="6"/>
      <c r="AF22" s="6"/>
    </row>
    <row r="23" spans="1:32" s="45" customFormat="1" ht="17" customHeight="1" x14ac:dyDescent="0.2">
      <c r="A23" s="514">
        <v>21</v>
      </c>
      <c r="B23" s="138" t="s">
        <v>524</v>
      </c>
      <c r="C23" s="138" t="s">
        <v>554</v>
      </c>
      <c r="D23" s="138" t="s">
        <v>566</v>
      </c>
      <c r="E23" s="139" t="s">
        <v>29</v>
      </c>
      <c r="F23" s="139" t="s">
        <v>30</v>
      </c>
      <c r="G23" s="139"/>
      <c r="H23" s="139" t="s">
        <v>564</v>
      </c>
      <c r="I23" s="139" t="s">
        <v>557</v>
      </c>
      <c r="J23" s="216">
        <v>3.3587962962962965E-2</v>
      </c>
      <c r="K23" s="420">
        <v>9</v>
      </c>
      <c r="L23" s="378" t="s">
        <v>34</v>
      </c>
      <c r="M23" s="198">
        <v>155919</v>
      </c>
      <c r="N23" s="138" t="s">
        <v>47</v>
      </c>
      <c r="O23" s="206">
        <v>75675</v>
      </c>
      <c r="P23" s="208">
        <v>52716</v>
      </c>
      <c r="Q23" s="233">
        <v>0.48534816154541782</v>
      </c>
      <c r="R23" s="206">
        <v>0</v>
      </c>
      <c r="S23" s="230">
        <v>0</v>
      </c>
      <c r="T23" s="206">
        <v>80244</v>
      </c>
      <c r="U23" s="233">
        <v>0.51465183845458218</v>
      </c>
      <c r="V23" s="207">
        <v>71207</v>
      </c>
      <c r="W23" s="181"/>
      <c r="X23" s="154"/>
      <c r="Y23" s="6"/>
      <c r="Z23" s="6"/>
      <c r="AA23" s="6"/>
      <c r="AB23" s="6"/>
      <c r="AC23" s="6"/>
      <c r="AD23" s="6"/>
      <c r="AE23" s="6"/>
      <c r="AF23" s="6"/>
    </row>
    <row r="24" spans="1:32" s="45" customFormat="1" ht="17" customHeight="1" x14ac:dyDescent="0.2">
      <c r="A24" s="180">
        <v>22</v>
      </c>
      <c r="B24" s="174" t="s">
        <v>26</v>
      </c>
      <c r="C24" s="174" t="s">
        <v>27</v>
      </c>
      <c r="D24" s="174" t="s">
        <v>94</v>
      </c>
      <c r="E24" s="174" t="s">
        <v>29</v>
      </c>
      <c r="F24" s="177" t="s">
        <v>95</v>
      </c>
      <c r="G24" s="177" t="s">
        <v>36</v>
      </c>
      <c r="H24" s="314" t="s">
        <v>96</v>
      </c>
      <c r="I24" s="174" t="s">
        <v>33</v>
      </c>
      <c r="J24" s="218">
        <v>5.1087962962962967E-2</v>
      </c>
      <c r="K24" s="423">
        <v>4</v>
      </c>
      <c r="L24" s="143" t="s">
        <v>41</v>
      </c>
      <c r="M24" s="199">
        <v>127407</v>
      </c>
      <c r="N24" s="174" t="s">
        <v>42</v>
      </c>
      <c r="O24" s="201">
        <v>101467</v>
      </c>
      <c r="P24" s="219">
        <v>63472</v>
      </c>
      <c r="Q24" s="233">
        <v>0.79640051174582249</v>
      </c>
      <c r="R24" s="315"/>
      <c r="S24" s="279"/>
      <c r="T24" s="201">
        <v>25940</v>
      </c>
      <c r="U24" s="233">
        <v>0.20359948825417756</v>
      </c>
      <c r="V24" s="201"/>
      <c r="W24" s="181"/>
      <c r="X24" s="154"/>
      <c r="Y24" s="6"/>
      <c r="Z24" s="6"/>
      <c r="AA24" s="6"/>
      <c r="AB24" s="6"/>
      <c r="AC24" s="6"/>
      <c r="AD24" s="6"/>
      <c r="AE24" s="6"/>
      <c r="AF24" s="6"/>
    </row>
    <row r="25" spans="1:32" s="45" customFormat="1" ht="17" customHeight="1" x14ac:dyDescent="0.2">
      <c r="A25" s="180">
        <v>23</v>
      </c>
      <c r="B25" s="138" t="s">
        <v>48</v>
      </c>
      <c r="C25" s="138" t="s">
        <v>83</v>
      </c>
      <c r="D25" s="138" t="s">
        <v>84</v>
      </c>
      <c r="E25" s="139" t="s">
        <v>29</v>
      </c>
      <c r="F25" s="139" t="s">
        <v>64</v>
      </c>
      <c r="G25" s="139" t="s">
        <v>85</v>
      </c>
      <c r="H25" s="139" t="s">
        <v>86</v>
      </c>
      <c r="I25" s="139" t="s">
        <v>33</v>
      </c>
      <c r="J25" s="216">
        <v>2.3518518518518518E-2</v>
      </c>
      <c r="K25" s="420">
        <v>5</v>
      </c>
      <c r="L25" s="143" t="s">
        <v>53</v>
      </c>
      <c r="M25" s="199">
        <v>119749</v>
      </c>
      <c r="N25" s="138" t="s">
        <v>87</v>
      </c>
      <c r="O25" s="206">
        <v>46431</v>
      </c>
      <c r="P25" s="206"/>
      <c r="Q25" s="233">
        <v>0.38773601449698952</v>
      </c>
      <c r="R25" s="206"/>
      <c r="S25" s="230">
        <v>0</v>
      </c>
      <c r="T25" s="206">
        <v>73318</v>
      </c>
      <c r="U25" s="233">
        <v>0.61226398550301042</v>
      </c>
      <c r="V25" s="206">
        <v>37829</v>
      </c>
      <c r="W25" s="181"/>
      <c r="X25" s="154"/>
      <c r="Y25" s="6"/>
      <c r="Z25" s="6"/>
      <c r="AA25" s="6"/>
      <c r="AB25" s="6"/>
      <c r="AC25" s="6"/>
      <c r="AD25" s="6"/>
      <c r="AE25" s="6"/>
      <c r="AF25" s="6"/>
    </row>
    <row r="26" spans="1:32" s="45" customFormat="1" ht="17" customHeight="1" x14ac:dyDescent="0.2">
      <c r="A26" s="180">
        <v>24</v>
      </c>
      <c r="B26" s="174" t="s">
        <v>48</v>
      </c>
      <c r="C26" s="171" t="s">
        <v>133</v>
      </c>
      <c r="D26" s="172" t="s">
        <v>575</v>
      </c>
      <c r="E26" s="142" t="s">
        <v>29</v>
      </c>
      <c r="F26" s="143" t="s">
        <v>308</v>
      </c>
      <c r="G26" s="143" t="s">
        <v>113</v>
      </c>
      <c r="H26" s="143" t="s">
        <v>576</v>
      </c>
      <c r="I26" s="143" t="s">
        <v>33</v>
      </c>
      <c r="J26" s="249">
        <v>2.613425925925926E-2</v>
      </c>
      <c r="K26" s="420">
        <v>7</v>
      </c>
      <c r="L26" s="143" t="s">
        <v>53</v>
      </c>
      <c r="M26" s="198">
        <v>118116</v>
      </c>
      <c r="N26" s="138" t="s">
        <v>87</v>
      </c>
      <c r="O26" s="206">
        <v>85748</v>
      </c>
      <c r="P26" s="206"/>
      <c r="Q26" s="233">
        <v>0.72596430627518715</v>
      </c>
      <c r="R26" s="206"/>
      <c r="S26" s="279">
        <v>0</v>
      </c>
      <c r="T26" s="206">
        <v>32368</v>
      </c>
      <c r="U26" s="238">
        <v>0.2740356937248129</v>
      </c>
      <c r="V26" s="206">
        <v>9717</v>
      </c>
      <c r="W26" s="280"/>
      <c r="X26" s="154"/>
      <c r="Y26" s="6"/>
      <c r="Z26" s="6"/>
      <c r="AA26" s="6"/>
      <c r="AB26" s="6"/>
      <c r="AC26" s="6"/>
      <c r="AD26" s="6"/>
      <c r="AE26" s="6"/>
      <c r="AF26" s="6"/>
    </row>
    <row r="27" spans="1:32" s="45" customFormat="1" ht="17" customHeight="1" x14ac:dyDescent="0.2">
      <c r="A27" s="514">
        <v>25</v>
      </c>
      <c r="B27" s="177" t="s">
        <v>48</v>
      </c>
      <c r="C27" s="174" t="s">
        <v>49</v>
      </c>
      <c r="D27" s="174" t="s">
        <v>137</v>
      </c>
      <c r="E27" s="177" t="s">
        <v>29</v>
      </c>
      <c r="F27" s="177" t="s">
        <v>308</v>
      </c>
      <c r="G27" s="177" t="s">
        <v>113</v>
      </c>
      <c r="H27" s="317" t="s">
        <v>138</v>
      </c>
      <c r="I27" s="177" t="s">
        <v>33</v>
      </c>
      <c r="J27" s="218">
        <v>1.7569444444444443E-2</v>
      </c>
      <c r="K27" s="423">
        <v>5</v>
      </c>
      <c r="L27" s="143" t="s">
        <v>53</v>
      </c>
      <c r="M27" s="199">
        <v>115305</v>
      </c>
      <c r="N27" s="174" t="s">
        <v>87</v>
      </c>
      <c r="O27" s="201">
        <v>88155</v>
      </c>
      <c r="P27" s="318"/>
      <c r="Q27" s="241">
        <v>0.76453753089631848</v>
      </c>
      <c r="R27" s="319"/>
      <c r="S27" s="248">
        <v>0</v>
      </c>
      <c r="T27" s="201">
        <v>27150</v>
      </c>
      <c r="U27" s="241">
        <v>0.23546246910368154</v>
      </c>
      <c r="V27" s="210">
        <v>7605</v>
      </c>
      <c r="W27" s="183"/>
      <c r="X27" s="156"/>
      <c r="Y27" s="24"/>
      <c r="Z27" s="24"/>
      <c r="AA27" s="24"/>
      <c r="AB27" s="24"/>
      <c r="AC27" s="24"/>
      <c r="AD27" s="24"/>
      <c r="AE27" s="24"/>
      <c r="AF27" s="24"/>
    </row>
    <row r="28" spans="1:32" s="45" customFormat="1" ht="17" customHeight="1" x14ac:dyDescent="0.2">
      <c r="A28" s="180">
        <v>26</v>
      </c>
      <c r="B28" s="170" t="s">
        <v>26</v>
      </c>
      <c r="C28" s="174" t="s">
        <v>27</v>
      </c>
      <c r="D28" s="175" t="s">
        <v>101</v>
      </c>
      <c r="E28" s="174" t="s">
        <v>29</v>
      </c>
      <c r="F28" s="143" t="s">
        <v>102</v>
      </c>
      <c r="G28" s="143" t="s">
        <v>36</v>
      </c>
      <c r="H28" s="143" t="s">
        <v>103</v>
      </c>
      <c r="I28" s="142" t="s">
        <v>33</v>
      </c>
      <c r="J28" s="216">
        <v>3.7962962962962962E-2</v>
      </c>
      <c r="K28" s="420">
        <v>5</v>
      </c>
      <c r="L28" s="143" t="s">
        <v>41</v>
      </c>
      <c r="M28" s="198">
        <v>101334</v>
      </c>
      <c r="N28" s="138" t="s">
        <v>42</v>
      </c>
      <c r="O28" s="206">
        <v>82783</v>
      </c>
      <c r="P28" s="206">
        <v>49271</v>
      </c>
      <c r="Q28" s="233">
        <v>0.81693212544654314</v>
      </c>
      <c r="R28" s="206"/>
      <c r="S28" s="237"/>
      <c r="T28" s="206">
        <v>18551</v>
      </c>
      <c r="U28" s="238">
        <v>0.18306787455345688</v>
      </c>
      <c r="V28" s="206"/>
      <c r="W28" s="181"/>
      <c r="X28" s="154"/>
      <c r="Y28" s="6"/>
      <c r="Z28" s="6"/>
      <c r="AA28" s="6"/>
      <c r="AB28" s="6"/>
      <c r="AC28" s="6"/>
      <c r="AD28" s="6"/>
      <c r="AE28" s="6"/>
      <c r="AF28" s="6"/>
    </row>
    <row r="29" spans="1:32" s="45" customFormat="1" ht="17" customHeight="1" x14ac:dyDescent="0.2">
      <c r="A29" s="180">
        <v>27</v>
      </c>
      <c r="B29" s="251" t="s">
        <v>26</v>
      </c>
      <c r="C29" s="138" t="s">
        <v>27</v>
      </c>
      <c r="D29" s="138" t="s">
        <v>139</v>
      </c>
      <c r="E29" s="139" t="s">
        <v>29</v>
      </c>
      <c r="F29" s="139" t="s">
        <v>140</v>
      </c>
      <c r="G29" s="139" t="s">
        <v>36</v>
      </c>
      <c r="H29" s="139" t="s">
        <v>141</v>
      </c>
      <c r="I29" s="139" t="s">
        <v>33</v>
      </c>
      <c r="J29" s="214">
        <v>1.5810185185185184E-2</v>
      </c>
      <c r="K29" s="215">
        <v>8</v>
      </c>
      <c r="L29" s="143" t="s">
        <v>41</v>
      </c>
      <c r="M29" s="198">
        <v>91223</v>
      </c>
      <c r="N29" s="138" t="s">
        <v>42</v>
      </c>
      <c r="O29" s="204">
        <v>50403</v>
      </c>
      <c r="P29" s="205">
        <v>35416</v>
      </c>
      <c r="Q29" s="229">
        <v>0.55252513072361142</v>
      </c>
      <c r="R29" s="204"/>
      <c r="S29" s="230"/>
      <c r="T29" s="231">
        <v>40820</v>
      </c>
      <c r="U29" s="232">
        <v>0.44747486927638863</v>
      </c>
      <c r="V29" s="231"/>
      <c r="W29" s="181"/>
      <c r="X29" s="154"/>
      <c r="Y29" s="6"/>
      <c r="Z29" s="6"/>
      <c r="AA29" s="6"/>
      <c r="AB29" s="6"/>
      <c r="AC29" s="6"/>
      <c r="AD29" s="6"/>
      <c r="AE29" s="6"/>
      <c r="AF29" s="6"/>
    </row>
    <row r="30" spans="1:32" s="45" customFormat="1" ht="17" customHeight="1" x14ac:dyDescent="0.2">
      <c r="A30" s="180">
        <v>28</v>
      </c>
      <c r="B30" s="251" t="s">
        <v>48</v>
      </c>
      <c r="C30" s="252" t="s">
        <v>83</v>
      </c>
      <c r="D30" s="253" t="s">
        <v>115</v>
      </c>
      <c r="E30" s="252" t="s">
        <v>29</v>
      </c>
      <c r="F30" s="254" t="s">
        <v>64</v>
      </c>
      <c r="G30" s="254" t="s">
        <v>85</v>
      </c>
      <c r="H30" s="254" t="s">
        <v>117</v>
      </c>
      <c r="I30" s="252" t="s">
        <v>33</v>
      </c>
      <c r="J30" s="255">
        <v>2.298611111111111E-2</v>
      </c>
      <c r="K30" s="256">
        <v>5</v>
      </c>
      <c r="L30" s="254" t="s">
        <v>53</v>
      </c>
      <c r="M30" s="257">
        <v>82698</v>
      </c>
      <c r="N30" s="258" t="s">
        <v>87</v>
      </c>
      <c r="O30" s="205">
        <v>44846</v>
      </c>
      <c r="P30" s="205"/>
      <c r="Q30" s="232">
        <v>0.54228639144840263</v>
      </c>
      <c r="R30" s="206"/>
      <c r="S30" s="237">
        <v>0</v>
      </c>
      <c r="T30" s="205">
        <v>37852</v>
      </c>
      <c r="U30" s="260">
        <v>0.45771360855159737</v>
      </c>
      <c r="V30" s="205">
        <v>20469</v>
      </c>
      <c r="W30" s="261"/>
      <c r="X30" s="262"/>
      <c r="Y30" s="263"/>
      <c r="Z30" s="263"/>
      <c r="AA30" s="263"/>
      <c r="AB30" s="263"/>
      <c r="AC30" s="263"/>
      <c r="AD30" s="263"/>
      <c r="AE30" s="263"/>
      <c r="AF30" s="263"/>
    </row>
    <row r="31" spans="1:32" s="45" customFormat="1" ht="17" customHeight="1" x14ac:dyDescent="0.2">
      <c r="A31" s="514">
        <v>29</v>
      </c>
      <c r="B31" s="251" t="s">
        <v>610</v>
      </c>
      <c r="C31" s="138" t="s">
        <v>610</v>
      </c>
      <c r="D31" s="138" t="s">
        <v>617</v>
      </c>
      <c r="E31" s="138" t="s">
        <v>29</v>
      </c>
      <c r="F31" s="139" t="s">
        <v>300</v>
      </c>
      <c r="G31" s="139"/>
      <c r="H31" s="139" t="s">
        <v>125</v>
      </c>
      <c r="I31" s="139" t="s">
        <v>33</v>
      </c>
      <c r="J31" s="214">
        <v>1.800925925925926E-2</v>
      </c>
      <c r="K31" s="215">
        <v>2</v>
      </c>
      <c r="L31" s="143" t="s">
        <v>34</v>
      </c>
      <c r="M31" s="198">
        <v>79730</v>
      </c>
      <c r="N31" s="138" t="s">
        <v>42</v>
      </c>
      <c r="O31" s="198">
        <v>76927</v>
      </c>
      <c r="P31" s="206">
        <v>48934</v>
      </c>
      <c r="Q31" s="233">
        <v>0.96484384798695599</v>
      </c>
      <c r="R31" s="206"/>
      <c r="S31" s="230"/>
      <c r="T31" s="208">
        <v>2803</v>
      </c>
      <c r="U31" s="233">
        <v>3.515615201304402E-2</v>
      </c>
      <c r="V31" s="208"/>
      <c r="W31" s="184"/>
      <c r="X31" s="156"/>
      <c r="Y31" s="24"/>
      <c r="Z31" s="24"/>
      <c r="AA31" s="24"/>
      <c r="AB31" s="24"/>
      <c r="AC31" s="24"/>
      <c r="AD31" s="24"/>
      <c r="AE31" s="24"/>
      <c r="AF31" s="24"/>
    </row>
    <row r="32" spans="1:32" s="45" customFormat="1" ht="17" customHeight="1" x14ac:dyDescent="0.2">
      <c r="A32" s="180">
        <v>30</v>
      </c>
      <c r="B32" s="251" t="s">
        <v>610</v>
      </c>
      <c r="C32" s="138" t="s">
        <v>610</v>
      </c>
      <c r="D32" s="174" t="s">
        <v>513</v>
      </c>
      <c r="E32" s="174" t="s">
        <v>29</v>
      </c>
      <c r="F32" s="177" t="s">
        <v>309</v>
      </c>
      <c r="G32" s="177"/>
      <c r="H32" s="191" t="s">
        <v>523</v>
      </c>
      <c r="I32" s="174" t="s">
        <v>33</v>
      </c>
      <c r="J32" s="218">
        <v>2.8518518518518523E-2</v>
      </c>
      <c r="K32" s="219">
        <v>5</v>
      </c>
      <c r="L32" s="143" t="s">
        <v>34</v>
      </c>
      <c r="M32" s="199">
        <v>76925</v>
      </c>
      <c r="N32" s="174" t="s">
        <v>42</v>
      </c>
      <c r="O32" s="201">
        <v>74722</v>
      </c>
      <c r="P32" s="201">
        <v>40807</v>
      </c>
      <c r="Q32" s="235">
        <v>0.97136171595710108</v>
      </c>
      <c r="R32" s="201"/>
      <c r="S32" s="247"/>
      <c r="T32" s="201">
        <v>2203</v>
      </c>
      <c r="U32" s="235">
        <v>2.8638284042898927E-2</v>
      </c>
      <c r="V32" s="201"/>
      <c r="W32" s="181"/>
      <c r="X32" s="156"/>
      <c r="Y32" s="24"/>
      <c r="Z32" s="24"/>
      <c r="AA32" s="24"/>
      <c r="AB32" s="24"/>
      <c r="AC32" s="24"/>
      <c r="AD32" s="24"/>
      <c r="AE32" s="24"/>
      <c r="AF32" s="24"/>
    </row>
    <row r="33" spans="1:32" s="45" customFormat="1" ht="17" customHeight="1" x14ac:dyDescent="0.2">
      <c r="A33" s="180">
        <v>31</v>
      </c>
      <c r="B33" s="174" t="s">
        <v>610</v>
      </c>
      <c r="C33" s="174" t="s">
        <v>610</v>
      </c>
      <c r="D33" s="174" t="s">
        <v>619</v>
      </c>
      <c r="E33" s="174" t="s">
        <v>29</v>
      </c>
      <c r="F33" s="177" t="s">
        <v>146</v>
      </c>
      <c r="G33" s="177" t="s">
        <v>167</v>
      </c>
      <c r="H33" s="191" t="s">
        <v>545</v>
      </c>
      <c r="I33" s="174" t="s">
        <v>33</v>
      </c>
      <c r="J33" s="218">
        <v>2.988425925925926E-2</v>
      </c>
      <c r="K33" s="423">
        <v>1</v>
      </c>
      <c r="L33" s="173" t="s">
        <v>34</v>
      </c>
      <c r="M33" s="199">
        <v>75109</v>
      </c>
      <c r="N33" s="174" t="s">
        <v>42</v>
      </c>
      <c r="O33" s="201">
        <v>28693</v>
      </c>
      <c r="P33" s="201">
        <v>16980</v>
      </c>
      <c r="Q33" s="233">
        <v>0.38201813364576814</v>
      </c>
      <c r="R33" s="206"/>
      <c r="S33" s="237"/>
      <c r="T33" s="201">
        <v>46416</v>
      </c>
      <c r="U33" s="233">
        <v>0.6179818663542318</v>
      </c>
      <c r="V33" s="201"/>
      <c r="W33" s="181"/>
      <c r="X33" s="154"/>
      <c r="Y33" s="6"/>
      <c r="Z33" s="6"/>
      <c r="AA33" s="6"/>
      <c r="AB33" s="6"/>
      <c r="AC33" s="6"/>
      <c r="AD33" s="6"/>
      <c r="AE33" s="6"/>
      <c r="AF33" s="6"/>
    </row>
    <row r="34" spans="1:32" s="45" customFormat="1" ht="17" customHeight="1" x14ac:dyDescent="0.2">
      <c r="A34" s="180">
        <v>32</v>
      </c>
      <c r="B34" s="177" t="s">
        <v>610</v>
      </c>
      <c r="C34" s="174" t="s">
        <v>610</v>
      </c>
      <c r="D34" s="174" t="s">
        <v>614</v>
      </c>
      <c r="E34" s="174" t="s">
        <v>29</v>
      </c>
      <c r="F34" s="174" t="s">
        <v>308</v>
      </c>
      <c r="G34" s="174"/>
      <c r="H34" s="314" t="s">
        <v>106</v>
      </c>
      <c r="I34" s="174" t="s">
        <v>33</v>
      </c>
      <c r="J34" s="218">
        <v>3.8935185185185191E-2</v>
      </c>
      <c r="K34" s="423">
        <v>2</v>
      </c>
      <c r="L34" s="143" t="s">
        <v>34</v>
      </c>
      <c r="M34" s="199">
        <v>69883</v>
      </c>
      <c r="N34" s="174" t="s">
        <v>42</v>
      </c>
      <c r="O34" s="201">
        <v>65824</v>
      </c>
      <c r="P34" s="219">
        <v>40786</v>
      </c>
      <c r="Q34" s="235">
        <v>0.94191720447032901</v>
      </c>
      <c r="R34" s="206"/>
      <c r="S34" s="247"/>
      <c r="T34" s="201">
        <v>4059</v>
      </c>
      <c r="U34" s="235">
        <v>5.8082795529671022E-2</v>
      </c>
      <c r="V34" s="201"/>
      <c r="W34" s="184"/>
      <c r="X34" s="156"/>
      <c r="Y34" s="24"/>
      <c r="Z34" s="24"/>
      <c r="AA34" s="24"/>
      <c r="AB34" s="24"/>
      <c r="AC34" s="24"/>
      <c r="AD34" s="24"/>
      <c r="AE34" s="24"/>
      <c r="AF34" s="24"/>
    </row>
    <row r="35" spans="1:32" s="45" customFormat="1" ht="17" customHeight="1" x14ac:dyDescent="0.2">
      <c r="A35" s="514">
        <v>33</v>
      </c>
      <c r="B35" s="138" t="s">
        <v>610</v>
      </c>
      <c r="C35" s="138" t="s">
        <v>610</v>
      </c>
      <c r="D35" s="138" t="s">
        <v>129</v>
      </c>
      <c r="E35" s="139" t="s">
        <v>29</v>
      </c>
      <c r="F35" s="139" t="s">
        <v>512</v>
      </c>
      <c r="G35" s="139"/>
      <c r="H35" s="139" t="s">
        <v>132</v>
      </c>
      <c r="I35" s="139" t="s">
        <v>33</v>
      </c>
      <c r="J35" s="216">
        <v>2.9560185185185189E-2</v>
      </c>
      <c r="K35" s="420">
        <v>5</v>
      </c>
      <c r="L35" s="143" t="s">
        <v>34</v>
      </c>
      <c r="M35" s="198">
        <v>65144</v>
      </c>
      <c r="N35" s="138" t="s">
        <v>42</v>
      </c>
      <c r="O35" s="206">
        <v>51119</v>
      </c>
      <c r="P35" s="207">
        <v>28721</v>
      </c>
      <c r="Q35" s="233">
        <v>0.78470772442588721</v>
      </c>
      <c r="R35" s="206"/>
      <c r="S35" s="230"/>
      <c r="T35" s="206">
        <v>14025</v>
      </c>
      <c r="U35" s="233">
        <v>0.21529227557411273</v>
      </c>
      <c r="V35" s="207"/>
      <c r="W35" s="181"/>
      <c r="X35" s="154"/>
      <c r="Y35" s="6"/>
      <c r="Z35" s="6"/>
      <c r="AA35" s="6"/>
      <c r="AB35" s="6"/>
      <c r="AC35" s="6"/>
      <c r="AD35" s="6"/>
      <c r="AE35" s="6"/>
      <c r="AF35" s="6"/>
    </row>
    <row r="36" spans="1:32" s="45" customFormat="1" ht="17" customHeight="1" x14ac:dyDescent="0.2">
      <c r="A36" s="180">
        <v>34</v>
      </c>
      <c r="B36" s="177" t="s">
        <v>610</v>
      </c>
      <c r="C36" s="174" t="s">
        <v>610</v>
      </c>
      <c r="D36" s="174" t="s">
        <v>616</v>
      </c>
      <c r="E36" s="174" t="s">
        <v>29</v>
      </c>
      <c r="F36" s="177" t="s">
        <v>318</v>
      </c>
      <c r="G36" s="177"/>
      <c r="H36" s="191" t="s">
        <v>123</v>
      </c>
      <c r="I36" s="174" t="s">
        <v>33</v>
      </c>
      <c r="J36" s="218">
        <v>2.6168981481481477E-2</v>
      </c>
      <c r="K36" s="423">
        <v>3</v>
      </c>
      <c r="L36" s="143" t="s">
        <v>34</v>
      </c>
      <c r="M36" s="199">
        <v>57840</v>
      </c>
      <c r="N36" s="174" t="s">
        <v>42</v>
      </c>
      <c r="O36" s="201">
        <v>53299</v>
      </c>
      <c r="P36" s="201">
        <v>33003</v>
      </c>
      <c r="Q36" s="241">
        <v>0.92149031811894877</v>
      </c>
      <c r="R36" s="199"/>
      <c r="S36" s="248"/>
      <c r="T36" s="201">
        <v>4541</v>
      </c>
      <c r="U36" s="241">
        <v>7.8509681881051174E-2</v>
      </c>
      <c r="V36" s="201"/>
      <c r="W36" s="181"/>
      <c r="X36" s="154"/>
      <c r="Y36" s="6"/>
      <c r="Z36" s="6"/>
      <c r="AA36" s="6"/>
      <c r="AB36" s="6"/>
      <c r="AC36" s="6"/>
      <c r="AD36" s="6"/>
      <c r="AE36" s="6"/>
      <c r="AF36" s="6"/>
    </row>
    <row r="37" spans="1:32" s="45" customFormat="1" ht="17" customHeight="1" x14ac:dyDescent="0.2">
      <c r="A37" s="180">
        <v>35</v>
      </c>
      <c r="B37" s="251" t="s">
        <v>610</v>
      </c>
      <c r="C37" s="138" t="s">
        <v>610</v>
      </c>
      <c r="D37" s="174" t="s">
        <v>615</v>
      </c>
      <c r="E37" s="174" t="s">
        <v>29</v>
      </c>
      <c r="F37" s="177" t="s">
        <v>64</v>
      </c>
      <c r="G37" s="177" t="s">
        <v>85</v>
      </c>
      <c r="H37" s="189" t="s">
        <v>108</v>
      </c>
      <c r="I37" s="174" t="s">
        <v>33</v>
      </c>
      <c r="J37" s="218">
        <v>2.9560185185185189E-2</v>
      </c>
      <c r="K37" s="219">
        <v>2</v>
      </c>
      <c r="L37" s="143" t="s">
        <v>34</v>
      </c>
      <c r="M37" s="199">
        <v>50521</v>
      </c>
      <c r="N37" s="174" t="s">
        <v>42</v>
      </c>
      <c r="O37" s="201">
        <v>48110</v>
      </c>
      <c r="P37" s="201">
        <v>25468</v>
      </c>
      <c r="Q37" s="241">
        <v>0.95227727083786939</v>
      </c>
      <c r="R37" s="206"/>
      <c r="S37" s="247"/>
      <c r="T37" s="201">
        <v>2411</v>
      </c>
      <c r="U37" s="241">
        <v>4.7722729162130599E-2</v>
      </c>
      <c r="V37" s="201"/>
      <c r="W37" s="184"/>
      <c r="X37" s="156"/>
      <c r="Y37" s="24"/>
      <c r="Z37" s="24"/>
      <c r="AA37" s="24"/>
      <c r="AB37" s="24"/>
      <c r="AC37" s="24"/>
      <c r="AD37" s="24"/>
      <c r="AE37" s="24"/>
      <c r="AF37" s="24"/>
    </row>
    <row r="38" spans="1:32" s="45" customFormat="1" ht="17" customHeight="1" x14ac:dyDescent="0.2">
      <c r="A38" s="180">
        <v>36</v>
      </c>
      <c r="B38" s="253" t="s">
        <v>610</v>
      </c>
      <c r="C38" s="253" t="s">
        <v>610</v>
      </c>
      <c r="D38" s="253" t="s">
        <v>145</v>
      </c>
      <c r="E38" s="328" t="s">
        <v>29</v>
      </c>
      <c r="F38" s="328" t="s">
        <v>146</v>
      </c>
      <c r="G38" s="328" t="s">
        <v>147</v>
      </c>
      <c r="H38" s="328" t="s">
        <v>148</v>
      </c>
      <c r="I38" s="328" t="s">
        <v>33</v>
      </c>
      <c r="J38" s="361">
        <v>5.4189814814814809E-2</v>
      </c>
      <c r="K38" s="426">
        <v>4</v>
      </c>
      <c r="L38" s="378" t="s">
        <v>34</v>
      </c>
      <c r="M38" s="382">
        <v>48649</v>
      </c>
      <c r="N38" s="253" t="s">
        <v>42</v>
      </c>
      <c r="O38" s="391">
        <v>32799</v>
      </c>
      <c r="P38" s="396">
        <v>26209</v>
      </c>
      <c r="Q38" s="403">
        <v>0.67419679746757388</v>
      </c>
      <c r="R38" s="407"/>
      <c r="S38" s="411"/>
      <c r="T38" s="396">
        <v>15850</v>
      </c>
      <c r="U38" s="403">
        <v>0.32580320253242617</v>
      </c>
      <c r="V38" s="416"/>
      <c r="W38" s="184"/>
      <c r="X38" s="156"/>
      <c r="Y38" s="24"/>
      <c r="Z38" s="24"/>
      <c r="AA38" s="24"/>
      <c r="AB38" s="24"/>
      <c r="AC38" s="24"/>
      <c r="AD38" s="24"/>
      <c r="AE38" s="24"/>
      <c r="AF38" s="24"/>
    </row>
    <row r="39" spans="1:32" s="45" customFormat="1" ht="17" customHeight="1" x14ac:dyDescent="0.2">
      <c r="A39" s="514">
        <v>37</v>
      </c>
      <c r="B39" s="138" t="s">
        <v>26</v>
      </c>
      <c r="C39" s="174" t="s">
        <v>27</v>
      </c>
      <c r="D39" s="138" t="s">
        <v>142</v>
      </c>
      <c r="E39" s="174" t="s">
        <v>29</v>
      </c>
      <c r="F39" s="139" t="s">
        <v>143</v>
      </c>
      <c r="G39" s="139" t="s">
        <v>36</v>
      </c>
      <c r="H39" s="139" t="s">
        <v>144</v>
      </c>
      <c r="I39" s="139" t="s">
        <v>33</v>
      </c>
      <c r="J39" s="216">
        <v>9.0740740740740729E-3</v>
      </c>
      <c r="K39" s="420">
        <v>4</v>
      </c>
      <c r="L39" s="143" t="s">
        <v>41</v>
      </c>
      <c r="M39" s="198">
        <v>45707</v>
      </c>
      <c r="N39" s="138" t="s">
        <v>42</v>
      </c>
      <c r="O39" s="206">
        <v>40668</v>
      </c>
      <c r="P39" s="207">
        <v>25904</v>
      </c>
      <c r="Q39" s="233">
        <v>0.88975430459229443</v>
      </c>
      <c r="R39" s="198"/>
      <c r="S39" s="230"/>
      <c r="T39" s="206">
        <v>5039</v>
      </c>
      <c r="U39" s="233">
        <v>0.1102456954077056</v>
      </c>
      <c r="V39" s="234"/>
      <c r="W39" s="181"/>
      <c r="X39" s="154"/>
      <c r="Y39" s="6"/>
      <c r="Z39" s="6"/>
      <c r="AA39" s="6"/>
      <c r="AB39" s="6"/>
      <c r="AC39" s="6"/>
      <c r="AD39" s="6"/>
      <c r="AE39" s="6"/>
      <c r="AF39" s="6"/>
    </row>
    <row r="40" spans="1:32" s="45" customFormat="1" ht="17" customHeight="1" x14ac:dyDescent="0.2">
      <c r="A40" s="180">
        <v>38</v>
      </c>
      <c r="B40" s="251" t="s">
        <v>26</v>
      </c>
      <c r="C40" s="138" t="s">
        <v>27</v>
      </c>
      <c r="D40" s="172" t="s">
        <v>607</v>
      </c>
      <c r="E40" s="142" t="s">
        <v>29</v>
      </c>
      <c r="F40" s="143" t="s">
        <v>140</v>
      </c>
      <c r="G40" s="143" t="s">
        <v>608</v>
      </c>
      <c r="H40" s="143" t="s">
        <v>609</v>
      </c>
      <c r="I40" s="142" t="s">
        <v>33</v>
      </c>
      <c r="J40" s="216">
        <v>2.4236111111111111E-2</v>
      </c>
      <c r="K40" s="217">
        <v>4</v>
      </c>
      <c r="L40" s="143" t="s">
        <v>41</v>
      </c>
      <c r="M40" s="198">
        <v>38812</v>
      </c>
      <c r="N40" s="138" t="s">
        <v>42</v>
      </c>
      <c r="O40" s="206">
        <v>22983</v>
      </c>
      <c r="P40" s="206">
        <v>18878</v>
      </c>
      <c r="Q40" s="233">
        <v>0.59216221787076162</v>
      </c>
      <c r="R40" s="206"/>
      <c r="S40" s="237"/>
      <c r="T40" s="206">
        <v>15829</v>
      </c>
      <c r="U40" s="238">
        <v>0.40783778212923838</v>
      </c>
      <c r="V40" s="206"/>
      <c r="W40" s="181"/>
      <c r="X40" s="154"/>
      <c r="Y40" s="6"/>
      <c r="Z40" s="6"/>
      <c r="AA40" s="6"/>
      <c r="AB40" s="6"/>
      <c r="AC40" s="6"/>
      <c r="AD40" s="6"/>
      <c r="AE40" s="6"/>
      <c r="AF40" s="6"/>
    </row>
    <row r="41" spans="1:32" s="45" customFormat="1" ht="17" customHeight="1" x14ac:dyDescent="0.2">
      <c r="A41" s="180">
        <v>39</v>
      </c>
      <c r="B41" s="251" t="s">
        <v>610</v>
      </c>
      <c r="C41" s="138" t="s">
        <v>610</v>
      </c>
      <c r="D41" s="172" t="s">
        <v>551</v>
      </c>
      <c r="E41" s="172" t="s">
        <v>29</v>
      </c>
      <c r="F41" s="173" t="s">
        <v>318</v>
      </c>
      <c r="G41" s="173" t="s">
        <v>85</v>
      </c>
      <c r="H41" s="173" t="s">
        <v>552</v>
      </c>
      <c r="I41" s="172" t="s">
        <v>33</v>
      </c>
      <c r="J41" s="220">
        <v>2.6504629629629628E-2</v>
      </c>
      <c r="K41" s="221">
        <v>5</v>
      </c>
      <c r="L41" s="173" t="s">
        <v>34</v>
      </c>
      <c r="M41" s="200">
        <v>38219</v>
      </c>
      <c r="N41" s="172" t="s">
        <v>42</v>
      </c>
      <c r="O41" s="209">
        <v>16369</v>
      </c>
      <c r="P41" s="209">
        <v>10964</v>
      </c>
      <c r="Q41" s="239">
        <v>0.42829482718019835</v>
      </c>
      <c r="R41" s="209"/>
      <c r="S41" s="240"/>
      <c r="T41" s="209">
        <v>21850</v>
      </c>
      <c r="U41" s="239">
        <v>0.57170517281980171</v>
      </c>
      <c r="V41" s="209"/>
      <c r="W41" s="181"/>
      <c r="X41" s="154"/>
      <c r="Y41" s="6"/>
      <c r="Z41" s="6"/>
      <c r="AA41" s="6"/>
      <c r="AB41" s="6"/>
      <c r="AC41" s="6"/>
      <c r="AD41" s="6"/>
      <c r="AE41" s="6"/>
      <c r="AF41" s="6"/>
    </row>
    <row r="42" spans="1:32" s="45" customFormat="1" ht="17" customHeight="1" x14ac:dyDescent="0.2">
      <c r="A42" s="180">
        <v>40</v>
      </c>
      <c r="B42" s="251" t="s">
        <v>26</v>
      </c>
      <c r="C42" s="138" t="s">
        <v>27</v>
      </c>
      <c r="D42" s="142" t="s">
        <v>651</v>
      </c>
      <c r="E42" s="142" t="s">
        <v>29</v>
      </c>
      <c r="F42" s="143" t="s">
        <v>130</v>
      </c>
      <c r="G42" s="143" t="s">
        <v>652</v>
      </c>
      <c r="H42" s="143" t="s">
        <v>653</v>
      </c>
      <c r="I42" s="142" t="s">
        <v>33</v>
      </c>
      <c r="J42" s="216">
        <v>5.9143518518518521E-3</v>
      </c>
      <c r="K42" s="217">
        <v>4</v>
      </c>
      <c r="L42" s="143" t="s">
        <v>41</v>
      </c>
      <c r="M42" s="199">
        <v>37219</v>
      </c>
      <c r="N42" s="138" t="s">
        <v>42</v>
      </c>
      <c r="O42" s="206">
        <v>35002</v>
      </c>
      <c r="P42" s="206">
        <v>13292</v>
      </c>
      <c r="Q42" s="233">
        <v>0.94043364948010422</v>
      </c>
      <c r="R42" s="206"/>
      <c r="S42" s="237"/>
      <c r="T42" s="201">
        <v>2217</v>
      </c>
      <c r="U42" s="233">
        <v>5.9566350519895755E-2</v>
      </c>
      <c r="V42" s="206"/>
      <c r="W42" s="181"/>
      <c r="X42" s="154"/>
      <c r="Y42" s="6"/>
      <c r="Z42" s="6"/>
      <c r="AA42" s="6"/>
      <c r="AB42" s="6"/>
      <c r="AC42" s="6"/>
      <c r="AD42" s="6"/>
      <c r="AE42" s="6"/>
      <c r="AF42" s="6"/>
    </row>
    <row r="43" spans="1:32" s="45" customFormat="1" ht="17" customHeight="1" x14ac:dyDescent="0.2">
      <c r="A43" s="514">
        <v>41</v>
      </c>
      <c r="B43" s="174" t="s">
        <v>610</v>
      </c>
      <c r="C43" s="138" t="s">
        <v>610</v>
      </c>
      <c r="D43" s="138" t="s">
        <v>621</v>
      </c>
      <c r="E43" s="139" t="s">
        <v>29</v>
      </c>
      <c r="F43" s="139" t="s">
        <v>146</v>
      </c>
      <c r="G43" s="139" t="s">
        <v>167</v>
      </c>
      <c r="H43" s="139" t="s">
        <v>168</v>
      </c>
      <c r="I43" s="139" t="s">
        <v>33</v>
      </c>
      <c r="J43" s="216">
        <v>3.6666666666666667E-2</v>
      </c>
      <c r="K43" s="420">
        <v>5</v>
      </c>
      <c r="L43" s="143" t="s">
        <v>34</v>
      </c>
      <c r="M43" s="198">
        <v>36432</v>
      </c>
      <c r="N43" s="138" t="s">
        <v>42</v>
      </c>
      <c r="O43" s="206">
        <v>26352</v>
      </c>
      <c r="P43" s="207">
        <v>18394</v>
      </c>
      <c r="Q43" s="233">
        <v>0.72332015810276684</v>
      </c>
      <c r="R43" s="206"/>
      <c r="S43" s="279"/>
      <c r="T43" s="206">
        <v>10080</v>
      </c>
      <c r="U43" s="233">
        <v>0.27667984189723321</v>
      </c>
      <c r="V43" s="234"/>
      <c r="W43" s="181"/>
      <c r="X43" s="154"/>
      <c r="Y43" s="6"/>
      <c r="Z43" s="6"/>
      <c r="AA43" s="6"/>
      <c r="AB43" s="6"/>
      <c r="AC43" s="6"/>
      <c r="AD43" s="6"/>
      <c r="AE43" s="6"/>
      <c r="AF43" s="6"/>
    </row>
    <row r="44" spans="1:32" s="45" customFormat="1" ht="17" customHeight="1" x14ac:dyDescent="0.2">
      <c r="A44" s="180">
        <v>42</v>
      </c>
      <c r="B44" s="253" t="s">
        <v>524</v>
      </c>
      <c r="C44" s="253" t="s">
        <v>559</v>
      </c>
      <c r="D44" s="253" t="s">
        <v>560</v>
      </c>
      <c r="E44" s="328" t="s">
        <v>29</v>
      </c>
      <c r="F44" s="328" t="s">
        <v>127</v>
      </c>
      <c r="G44" s="328"/>
      <c r="H44" s="328" t="s">
        <v>561</v>
      </c>
      <c r="I44" s="328" t="s">
        <v>557</v>
      </c>
      <c r="J44" s="361">
        <v>2.8530092592592593E-2</v>
      </c>
      <c r="K44" s="426">
        <v>6</v>
      </c>
      <c r="L44" s="378" t="s">
        <v>34</v>
      </c>
      <c r="M44" s="382">
        <v>32831</v>
      </c>
      <c r="N44" s="253" t="s">
        <v>47</v>
      </c>
      <c r="O44" s="391">
        <v>32831</v>
      </c>
      <c r="P44" s="396">
        <v>25274</v>
      </c>
      <c r="Q44" s="403">
        <v>1</v>
      </c>
      <c r="R44" s="407">
        <v>0</v>
      </c>
      <c r="S44" s="411">
        <v>0</v>
      </c>
      <c r="T44" s="396">
        <v>0</v>
      </c>
      <c r="U44" s="403">
        <v>0</v>
      </c>
      <c r="V44" s="416">
        <v>0</v>
      </c>
      <c r="W44" s="181"/>
      <c r="X44" s="154"/>
      <c r="Y44" s="6"/>
      <c r="Z44" s="6"/>
      <c r="AA44" s="6"/>
      <c r="AB44" s="6"/>
      <c r="AC44" s="6"/>
      <c r="AD44" s="6"/>
      <c r="AE44" s="6"/>
      <c r="AF44" s="6"/>
    </row>
    <row r="45" spans="1:32" s="45" customFormat="1" ht="17" customHeight="1" x14ac:dyDescent="0.2">
      <c r="A45" s="180">
        <v>43</v>
      </c>
      <c r="B45" s="251" t="s">
        <v>610</v>
      </c>
      <c r="C45" s="138" t="s">
        <v>610</v>
      </c>
      <c r="D45" s="174" t="s">
        <v>620</v>
      </c>
      <c r="E45" s="174" t="s">
        <v>29</v>
      </c>
      <c r="F45" s="177" t="s">
        <v>318</v>
      </c>
      <c r="G45" s="177" t="s">
        <v>153</v>
      </c>
      <c r="H45" s="189" t="s">
        <v>154</v>
      </c>
      <c r="I45" s="174" t="s">
        <v>33</v>
      </c>
      <c r="J45" s="222">
        <v>2.9560185185185189E-2</v>
      </c>
      <c r="K45" s="219">
        <v>4</v>
      </c>
      <c r="L45" s="143" t="s">
        <v>34</v>
      </c>
      <c r="M45" s="199">
        <v>32412</v>
      </c>
      <c r="N45" s="174" t="s">
        <v>42</v>
      </c>
      <c r="O45" s="201">
        <v>31500</v>
      </c>
      <c r="P45" s="201">
        <v>18143</v>
      </c>
      <c r="Q45" s="233">
        <v>0.97186227323213625</v>
      </c>
      <c r="R45" s="206"/>
      <c r="S45" s="206"/>
      <c r="T45" s="201">
        <v>912</v>
      </c>
      <c r="U45" s="233">
        <v>2.8137726767863754E-2</v>
      </c>
      <c r="V45" s="201"/>
      <c r="W45" s="181"/>
      <c r="X45" s="154"/>
      <c r="Y45" s="6"/>
      <c r="Z45" s="6"/>
      <c r="AA45" s="6"/>
      <c r="AB45" s="6"/>
      <c r="AC45" s="6"/>
      <c r="AD45" s="6"/>
      <c r="AE45" s="6"/>
      <c r="AF45" s="6"/>
    </row>
    <row r="46" spans="1:32" s="45" customFormat="1" ht="17" customHeight="1" x14ac:dyDescent="0.2">
      <c r="A46" s="180">
        <v>44</v>
      </c>
      <c r="B46" s="251" t="s">
        <v>48</v>
      </c>
      <c r="C46" s="138" t="s">
        <v>133</v>
      </c>
      <c r="D46" s="174" t="s">
        <v>134</v>
      </c>
      <c r="E46" s="174" t="s">
        <v>29</v>
      </c>
      <c r="F46" s="177" t="s">
        <v>308</v>
      </c>
      <c r="G46" s="177"/>
      <c r="H46" s="189" t="s">
        <v>136</v>
      </c>
      <c r="I46" s="174" t="s">
        <v>33</v>
      </c>
      <c r="J46" s="218">
        <v>4.1851851851851848E-2</v>
      </c>
      <c r="K46" s="219">
        <v>4</v>
      </c>
      <c r="L46" s="143" t="s">
        <v>53</v>
      </c>
      <c r="M46" s="199">
        <v>30988</v>
      </c>
      <c r="N46" s="174" t="s">
        <v>87</v>
      </c>
      <c r="O46" s="201">
        <v>4704</v>
      </c>
      <c r="P46" s="201"/>
      <c r="Q46" s="241">
        <v>0.15180069704401705</v>
      </c>
      <c r="R46" s="206"/>
      <c r="S46" s="237">
        <v>0</v>
      </c>
      <c r="T46" s="201">
        <v>26284</v>
      </c>
      <c r="U46" s="241">
        <v>0.848199302955983</v>
      </c>
      <c r="V46" s="201">
        <v>12585</v>
      </c>
      <c r="W46" s="184"/>
      <c r="X46" s="156"/>
      <c r="Y46" s="24"/>
      <c r="Z46" s="24"/>
      <c r="AA46" s="24"/>
      <c r="AB46" s="24"/>
      <c r="AC46" s="24"/>
      <c r="AD46" s="24"/>
      <c r="AE46" s="24"/>
      <c r="AF46" s="24"/>
    </row>
    <row r="47" spans="1:32" s="45" customFormat="1" ht="17" customHeight="1" x14ac:dyDescent="0.2">
      <c r="A47" s="514">
        <v>45</v>
      </c>
      <c r="B47" s="251" t="s">
        <v>26</v>
      </c>
      <c r="C47" s="138" t="s">
        <v>27</v>
      </c>
      <c r="D47" s="175" t="s">
        <v>126</v>
      </c>
      <c r="E47" s="174" t="s">
        <v>29</v>
      </c>
      <c r="F47" s="143" t="s">
        <v>127</v>
      </c>
      <c r="G47" s="143" t="s">
        <v>36</v>
      </c>
      <c r="H47" s="143" t="s">
        <v>128</v>
      </c>
      <c r="I47" s="142" t="s">
        <v>33</v>
      </c>
      <c r="J47" s="249">
        <v>5.0567129629629635E-2</v>
      </c>
      <c r="K47" s="217">
        <v>3</v>
      </c>
      <c r="L47" s="143" t="s">
        <v>41</v>
      </c>
      <c r="M47" s="198">
        <v>29929</v>
      </c>
      <c r="N47" s="138" t="s">
        <v>42</v>
      </c>
      <c r="O47" s="206">
        <v>28259</v>
      </c>
      <c r="P47" s="206">
        <v>22277</v>
      </c>
      <c r="Q47" s="233">
        <v>0.94420127635403794</v>
      </c>
      <c r="R47" s="206"/>
      <c r="S47" s="237"/>
      <c r="T47" s="206">
        <v>1670</v>
      </c>
      <c r="U47" s="238">
        <v>5.5798723645962112E-2</v>
      </c>
      <c r="V47" s="206"/>
      <c r="W47" s="181"/>
      <c r="X47" s="154"/>
      <c r="Y47" s="6"/>
      <c r="Z47" s="6"/>
      <c r="AA47" s="6"/>
      <c r="AB47" s="6"/>
      <c r="AC47" s="6"/>
      <c r="AD47" s="6"/>
      <c r="AE47" s="6"/>
      <c r="AF47" s="6"/>
    </row>
    <row r="48" spans="1:32" s="45" customFormat="1" ht="17" customHeight="1" x14ac:dyDescent="0.2">
      <c r="A48" s="180">
        <v>46</v>
      </c>
      <c r="B48" s="177" t="s">
        <v>26</v>
      </c>
      <c r="C48" s="174" t="s">
        <v>27</v>
      </c>
      <c r="D48" s="174" t="s">
        <v>149</v>
      </c>
      <c r="E48" s="174" t="s">
        <v>29</v>
      </c>
      <c r="F48" s="177" t="s">
        <v>150</v>
      </c>
      <c r="G48" s="177" t="s">
        <v>36</v>
      </c>
      <c r="H48" s="189" t="s">
        <v>151</v>
      </c>
      <c r="I48" s="174" t="s">
        <v>33</v>
      </c>
      <c r="J48" s="222">
        <v>3.9143518518518515E-2</v>
      </c>
      <c r="K48" s="219">
        <v>5</v>
      </c>
      <c r="L48" s="143" t="s">
        <v>41</v>
      </c>
      <c r="M48" s="199">
        <v>29638</v>
      </c>
      <c r="N48" s="174" t="s">
        <v>42</v>
      </c>
      <c r="O48" s="201">
        <v>26005</v>
      </c>
      <c r="P48" s="201">
        <v>18794</v>
      </c>
      <c r="Q48" s="233">
        <v>0.87742087860179496</v>
      </c>
      <c r="R48" s="206"/>
      <c r="S48" s="279"/>
      <c r="T48" s="201">
        <v>3633</v>
      </c>
      <c r="U48" s="233">
        <v>0.12257912139820501</v>
      </c>
      <c r="V48" s="201"/>
      <c r="W48" s="184"/>
      <c r="X48" s="156"/>
      <c r="Y48" s="24"/>
      <c r="Z48" s="24"/>
      <c r="AA48" s="24"/>
      <c r="AB48" s="24"/>
      <c r="AC48" s="24"/>
      <c r="AD48" s="24"/>
      <c r="AE48" s="24"/>
      <c r="AF48" s="24"/>
    </row>
    <row r="49" spans="1:32" s="45" customFormat="1" ht="17" customHeight="1" x14ac:dyDescent="0.2">
      <c r="A49" s="180">
        <v>47</v>
      </c>
      <c r="B49" s="174" t="s">
        <v>26</v>
      </c>
      <c r="C49" s="171" t="s">
        <v>27</v>
      </c>
      <c r="D49" s="174" t="s">
        <v>528</v>
      </c>
      <c r="E49" s="142" t="s">
        <v>29</v>
      </c>
      <c r="F49" s="177" t="s">
        <v>529</v>
      </c>
      <c r="G49" s="177" t="s">
        <v>36</v>
      </c>
      <c r="H49" s="174" t="s">
        <v>530</v>
      </c>
      <c r="I49" s="177" t="s">
        <v>33</v>
      </c>
      <c r="J49" s="218">
        <v>3.622685185185185E-2</v>
      </c>
      <c r="K49" s="423">
        <v>4</v>
      </c>
      <c r="L49" s="177" t="s">
        <v>41</v>
      </c>
      <c r="M49" s="199">
        <v>28671</v>
      </c>
      <c r="N49" s="174" t="s">
        <v>42</v>
      </c>
      <c r="O49" s="201">
        <v>27649</v>
      </c>
      <c r="P49" s="210">
        <v>17038</v>
      </c>
      <c r="Q49" s="241">
        <v>0.9643542255240487</v>
      </c>
      <c r="R49" s="199"/>
      <c r="S49" s="237"/>
      <c r="T49" s="199">
        <v>1022</v>
      </c>
      <c r="U49" s="241">
        <v>3.5645774475951311E-2</v>
      </c>
      <c r="V49" s="201"/>
      <c r="W49" s="183"/>
      <c r="X49" s="156"/>
      <c r="Y49" s="24"/>
      <c r="Z49" s="24"/>
      <c r="AA49" s="24"/>
      <c r="AB49" s="24"/>
      <c r="AC49" s="24"/>
      <c r="AD49" s="24"/>
      <c r="AE49" s="24"/>
      <c r="AF49" s="24"/>
    </row>
    <row r="50" spans="1:32" s="45" customFormat="1" ht="17" customHeight="1" x14ac:dyDescent="0.2">
      <c r="A50" s="180">
        <v>48</v>
      </c>
      <c r="B50" s="251" t="s">
        <v>48</v>
      </c>
      <c r="C50" s="138" t="s">
        <v>49</v>
      </c>
      <c r="D50" s="175" t="s">
        <v>641</v>
      </c>
      <c r="E50" s="142" t="s">
        <v>29</v>
      </c>
      <c r="F50" s="143"/>
      <c r="G50" s="143"/>
      <c r="H50" s="143" t="s">
        <v>642</v>
      </c>
      <c r="I50" s="142" t="s">
        <v>33</v>
      </c>
      <c r="J50" s="216">
        <v>5.4976851851851853E-3</v>
      </c>
      <c r="K50" s="217">
        <v>66</v>
      </c>
      <c r="L50" s="143" t="s">
        <v>53</v>
      </c>
      <c r="M50" s="198">
        <v>28419</v>
      </c>
      <c r="N50" s="138" t="s">
        <v>643</v>
      </c>
      <c r="O50" s="206">
        <v>0</v>
      </c>
      <c r="P50" s="206"/>
      <c r="Q50" s="233">
        <v>0</v>
      </c>
      <c r="R50" s="206">
        <v>28419</v>
      </c>
      <c r="S50" s="237">
        <v>1</v>
      </c>
      <c r="T50" s="206">
        <v>0</v>
      </c>
      <c r="U50" s="238">
        <v>0</v>
      </c>
      <c r="V50" s="206">
        <v>0</v>
      </c>
      <c r="W50" s="181"/>
      <c r="X50" s="154"/>
      <c r="Y50" s="6"/>
      <c r="Z50" s="6"/>
      <c r="AA50" s="6"/>
      <c r="AB50" s="6"/>
      <c r="AC50" s="6"/>
      <c r="AD50" s="6"/>
      <c r="AE50" s="6"/>
      <c r="AF50" s="6"/>
    </row>
    <row r="51" spans="1:32" s="45" customFormat="1" ht="17" customHeight="1" x14ac:dyDescent="0.2">
      <c r="A51" s="514">
        <v>49</v>
      </c>
      <c r="B51" s="251" t="s">
        <v>610</v>
      </c>
      <c r="C51" s="138" t="s">
        <v>610</v>
      </c>
      <c r="D51" s="172" t="s">
        <v>626</v>
      </c>
      <c r="E51" s="142" t="s">
        <v>29</v>
      </c>
      <c r="F51" s="143" t="s">
        <v>318</v>
      </c>
      <c r="G51" s="143"/>
      <c r="H51" s="143" t="s">
        <v>156</v>
      </c>
      <c r="I51" s="143" t="s">
        <v>33</v>
      </c>
      <c r="J51" s="214">
        <v>2.1388888888888888E-2</v>
      </c>
      <c r="K51" s="215">
        <v>2</v>
      </c>
      <c r="L51" s="143" t="s">
        <v>34</v>
      </c>
      <c r="M51" s="198">
        <v>27323</v>
      </c>
      <c r="N51" s="138" t="s">
        <v>42</v>
      </c>
      <c r="O51" s="198">
        <v>26250</v>
      </c>
      <c r="P51" s="206">
        <v>16061</v>
      </c>
      <c r="Q51" s="233">
        <v>0.96072905610657688</v>
      </c>
      <c r="R51" s="198"/>
      <c r="S51" s="237"/>
      <c r="T51" s="208">
        <v>1073</v>
      </c>
      <c r="U51" s="238">
        <v>3.9270943893423123E-2</v>
      </c>
      <c r="V51" s="208"/>
      <c r="W51" s="181"/>
      <c r="X51" s="154"/>
      <c r="Y51" s="6"/>
      <c r="Z51" s="6"/>
      <c r="AA51" s="6"/>
      <c r="AB51" s="6"/>
      <c r="AC51" s="6"/>
      <c r="AD51" s="6"/>
      <c r="AE51" s="6"/>
      <c r="AF51" s="6"/>
    </row>
    <row r="52" spans="1:32" s="45" customFormat="1" ht="15" customHeight="1" x14ac:dyDescent="0.2">
      <c r="A52" s="180">
        <v>50</v>
      </c>
      <c r="B52" s="253" t="s">
        <v>610</v>
      </c>
      <c r="C52" s="253" t="s">
        <v>610</v>
      </c>
      <c r="D52" s="253" t="s">
        <v>625</v>
      </c>
      <c r="E52" s="328" t="s">
        <v>29</v>
      </c>
      <c r="F52" s="328" t="s">
        <v>318</v>
      </c>
      <c r="G52" s="328" t="s">
        <v>85</v>
      </c>
      <c r="H52" s="253" t="s">
        <v>547</v>
      </c>
      <c r="I52" s="328" t="s">
        <v>33</v>
      </c>
      <c r="J52" s="361"/>
      <c r="K52" s="426">
        <v>0</v>
      </c>
      <c r="L52" s="378" t="s">
        <v>34</v>
      </c>
      <c r="M52" s="382">
        <v>26199</v>
      </c>
      <c r="N52" s="253" t="s">
        <v>42</v>
      </c>
      <c r="O52" s="391">
        <v>24710</v>
      </c>
      <c r="P52" s="396">
        <v>6366</v>
      </c>
      <c r="Q52" s="403">
        <v>0.94316576968586585</v>
      </c>
      <c r="R52" s="407"/>
      <c r="S52" s="411"/>
      <c r="T52" s="396">
        <v>1489</v>
      </c>
      <c r="U52" s="403">
        <v>5.6834230314134128E-2</v>
      </c>
      <c r="V52" s="416"/>
      <c r="W52" s="181"/>
      <c r="X52" s="154"/>
      <c r="Y52" s="6"/>
      <c r="Z52" s="6"/>
      <c r="AA52" s="6"/>
      <c r="AB52" s="6"/>
      <c r="AC52" s="6"/>
      <c r="AD52" s="6"/>
      <c r="AE52" s="6"/>
      <c r="AF52" s="6"/>
    </row>
    <row r="53" spans="1:32" s="45" customFormat="1" ht="15" customHeight="1" x14ac:dyDescent="0.2">
      <c r="A53" s="180">
        <v>51</v>
      </c>
      <c r="B53" s="177" t="s">
        <v>610</v>
      </c>
      <c r="C53" s="174" t="s">
        <v>610</v>
      </c>
      <c r="D53" s="174" t="s">
        <v>618</v>
      </c>
      <c r="E53" s="174" t="s">
        <v>29</v>
      </c>
      <c r="F53" s="177" t="s">
        <v>308</v>
      </c>
      <c r="G53" s="177" t="s">
        <v>113</v>
      </c>
      <c r="H53" s="174" t="s">
        <v>114</v>
      </c>
      <c r="I53" s="174" t="s">
        <v>33</v>
      </c>
      <c r="J53" s="218"/>
      <c r="K53" s="219">
        <v>0</v>
      </c>
      <c r="L53" s="143" t="s">
        <v>34</v>
      </c>
      <c r="M53" s="199">
        <v>24846</v>
      </c>
      <c r="N53" s="174" t="s">
        <v>42</v>
      </c>
      <c r="O53" s="201">
        <v>22373</v>
      </c>
      <c r="P53" s="201">
        <v>9239</v>
      </c>
      <c r="Q53" s="233">
        <v>0.90046687595588826</v>
      </c>
      <c r="R53" s="206"/>
      <c r="S53" s="279"/>
      <c r="T53" s="201">
        <v>2473</v>
      </c>
      <c r="U53" s="233">
        <v>9.9533124044111729E-2</v>
      </c>
      <c r="V53" s="201"/>
      <c r="W53" s="184"/>
      <c r="X53" s="156"/>
      <c r="Y53" s="24"/>
      <c r="Z53" s="24"/>
      <c r="AA53" s="24"/>
      <c r="AB53" s="24"/>
      <c r="AC53" s="24"/>
      <c r="AD53" s="24"/>
      <c r="AE53" s="24"/>
      <c r="AF53" s="24"/>
    </row>
    <row r="54" spans="1:32" s="45" customFormat="1" ht="15" customHeight="1" x14ac:dyDescent="0.2">
      <c r="A54" s="180">
        <v>52</v>
      </c>
      <c r="B54" s="138" t="s">
        <v>26</v>
      </c>
      <c r="C54" s="174" t="s">
        <v>27</v>
      </c>
      <c r="D54" s="174" t="s">
        <v>109</v>
      </c>
      <c r="E54" s="139" t="s">
        <v>29</v>
      </c>
      <c r="F54" s="177" t="s">
        <v>110</v>
      </c>
      <c r="G54" s="177" t="s">
        <v>36</v>
      </c>
      <c r="H54" s="191" t="s">
        <v>111</v>
      </c>
      <c r="I54" s="174" t="s">
        <v>33</v>
      </c>
      <c r="J54" s="218">
        <v>2.659722222222222E-2</v>
      </c>
      <c r="K54" s="423">
        <v>4</v>
      </c>
      <c r="L54" s="143" t="s">
        <v>41</v>
      </c>
      <c r="M54" s="199">
        <v>23033</v>
      </c>
      <c r="N54" s="174" t="s">
        <v>42</v>
      </c>
      <c r="O54" s="201">
        <v>20646</v>
      </c>
      <c r="P54" s="201">
        <v>14159</v>
      </c>
      <c r="Q54" s="235">
        <v>0.89636608344549129</v>
      </c>
      <c r="R54" s="206"/>
      <c r="S54" s="247"/>
      <c r="T54" s="201">
        <v>2387</v>
      </c>
      <c r="U54" s="235">
        <v>0.10363391655450875</v>
      </c>
      <c r="V54" s="201"/>
      <c r="W54" s="181"/>
      <c r="X54" s="154"/>
      <c r="Y54" s="6"/>
      <c r="Z54" s="6"/>
      <c r="AA54" s="6"/>
      <c r="AB54" s="6"/>
      <c r="AC54" s="6"/>
      <c r="AD54" s="6"/>
      <c r="AE54" s="6"/>
      <c r="AF54" s="6"/>
    </row>
    <row r="55" spans="1:32" s="45" customFormat="1" ht="15" customHeight="1" x14ac:dyDescent="0.2">
      <c r="A55" s="514">
        <v>53</v>
      </c>
      <c r="B55" s="138" t="s">
        <v>48</v>
      </c>
      <c r="C55" s="138" t="s">
        <v>83</v>
      </c>
      <c r="D55" s="138" t="s">
        <v>534</v>
      </c>
      <c r="E55" s="139" t="s">
        <v>29</v>
      </c>
      <c r="F55" s="139" t="s">
        <v>309</v>
      </c>
      <c r="G55" s="139" t="s">
        <v>176</v>
      </c>
      <c r="H55" s="139" t="s">
        <v>535</v>
      </c>
      <c r="I55" s="139" t="s">
        <v>33</v>
      </c>
      <c r="J55" s="216">
        <v>3.1307870370370368E-2</v>
      </c>
      <c r="K55" s="217">
        <v>4</v>
      </c>
      <c r="L55" s="143" t="s">
        <v>53</v>
      </c>
      <c r="M55" s="198">
        <v>22956</v>
      </c>
      <c r="N55" s="138" t="s">
        <v>87</v>
      </c>
      <c r="O55" s="206">
        <v>10800</v>
      </c>
      <c r="P55" s="206"/>
      <c r="Q55" s="233">
        <v>0.47046523784631467</v>
      </c>
      <c r="R55" s="206"/>
      <c r="S55" s="230">
        <v>0</v>
      </c>
      <c r="T55" s="206">
        <v>12156</v>
      </c>
      <c r="U55" s="233">
        <v>0.52953476215368533</v>
      </c>
      <c r="V55" s="206">
        <v>6622</v>
      </c>
      <c r="W55" s="181"/>
      <c r="X55" s="154"/>
      <c r="Y55" s="6"/>
      <c r="Z55" s="6"/>
      <c r="AA55" s="6"/>
      <c r="AB55" s="6"/>
      <c r="AC55" s="6"/>
      <c r="AD55" s="6"/>
      <c r="AE55" s="6"/>
      <c r="AF55" s="6"/>
    </row>
    <row r="56" spans="1:32" s="45" customFormat="1" ht="15" customHeight="1" x14ac:dyDescent="0.2">
      <c r="A56" s="180">
        <v>54</v>
      </c>
      <c r="B56" s="253" t="s">
        <v>48</v>
      </c>
      <c r="C56" s="253" t="s">
        <v>48</v>
      </c>
      <c r="D56" s="253" t="s">
        <v>593</v>
      </c>
      <c r="E56" s="328" t="s">
        <v>29</v>
      </c>
      <c r="F56" s="328" t="s">
        <v>143</v>
      </c>
      <c r="G56" s="328"/>
      <c r="H56" s="328" t="s">
        <v>594</v>
      </c>
      <c r="I56" s="328" t="s">
        <v>33</v>
      </c>
      <c r="J56" s="361">
        <v>3.3032407407407406E-2</v>
      </c>
      <c r="K56" s="426">
        <v>3</v>
      </c>
      <c r="L56" s="378" t="s">
        <v>53</v>
      </c>
      <c r="M56" s="382">
        <v>22113</v>
      </c>
      <c r="N56" s="253" t="s">
        <v>87</v>
      </c>
      <c r="O56" s="391">
        <v>20945</v>
      </c>
      <c r="P56" s="396"/>
      <c r="Q56" s="403">
        <v>0.94718039162483603</v>
      </c>
      <c r="R56" s="407"/>
      <c r="S56" s="411">
        <v>0</v>
      </c>
      <c r="T56" s="396">
        <v>1168</v>
      </c>
      <c r="U56" s="403">
        <v>5.2819608375163932E-2</v>
      </c>
      <c r="V56" s="416">
        <v>753</v>
      </c>
      <c r="W56" s="181"/>
      <c r="X56" s="154"/>
      <c r="Y56" s="6"/>
      <c r="Z56" s="6"/>
      <c r="AA56" s="6"/>
      <c r="AB56" s="6"/>
      <c r="AC56" s="6"/>
      <c r="AD56" s="6"/>
      <c r="AE56" s="6"/>
      <c r="AF56" s="6"/>
    </row>
    <row r="57" spans="1:32" s="45" customFormat="1" ht="15" customHeight="1" x14ac:dyDescent="0.2">
      <c r="A57" s="180">
        <v>55</v>
      </c>
      <c r="B57" s="138" t="s">
        <v>610</v>
      </c>
      <c r="C57" s="138" t="s">
        <v>610</v>
      </c>
      <c r="D57" s="138" t="s">
        <v>627</v>
      </c>
      <c r="E57" s="139" t="s">
        <v>29</v>
      </c>
      <c r="F57" s="139" t="s">
        <v>181</v>
      </c>
      <c r="G57" s="139"/>
      <c r="H57" s="139" t="s">
        <v>606</v>
      </c>
      <c r="I57" s="139" t="s">
        <v>33</v>
      </c>
      <c r="J57" s="216">
        <v>2.3206018518518515E-2</v>
      </c>
      <c r="K57" s="420">
        <v>2</v>
      </c>
      <c r="L57" s="143" t="s">
        <v>34</v>
      </c>
      <c r="M57" s="199">
        <v>20635</v>
      </c>
      <c r="N57" s="138" t="s">
        <v>42</v>
      </c>
      <c r="O57" s="206">
        <v>13673</v>
      </c>
      <c r="P57" s="206">
        <v>10215</v>
      </c>
      <c r="Q57" s="233">
        <v>0.66261206687666585</v>
      </c>
      <c r="R57" s="206"/>
      <c r="S57" s="230"/>
      <c r="T57" s="206">
        <v>6962</v>
      </c>
      <c r="U57" s="233">
        <v>0.33738793312333415</v>
      </c>
      <c r="V57" s="206"/>
      <c r="W57" s="184"/>
      <c r="X57" s="157"/>
      <c r="Y57" s="30"/>
      <c r="Z57" s="30"/>
      <c r="AA57" s="30"/>
      <c r="AB57" s="30"/>
      <c r="AC57" s="30"/>
      <c r="AD57" s="30"/>
      <c r="AE57" s="30"/>
      <c r="AF57" s="30"/>
    </row>
    <row r="58" spans="1:32" s="45" customFormat="1" ht="15" customHeight="1" x14ac:dyDescent="0.2">
      <c r="A58" s="180">
        <v>56</v>
      </c>
      <c r="B58" s="251" t="s">
        <v>610</v>
      </c>
      <c r="C58" s="138" t="s">
        <v>610</v>
      </c>
      <c r="D58" s="138" t="s">
        <v>645</v>
      </c>
      <c r="E58" s="139" t="s">
        <v>29</v>
      </c>
      <c r="F58" s="139" t="s">
        <v>130</v>
      </c>
      <c r="G58" s="139" t="s">
        <v>386</v>
      </c>
      <c r="H58" s="139" t="s">
        <v>646</v>
      </c>
      <c r="I58" s="139" t="s">
        <v>33</v>
      </c>
      <c r="J58" s="216">
        <v>1.2002314814814815E-2</v>
      </c>
      <c r="K58" s="420">
        <v>4</v>
      </c>
      <c r="L58" s="173" t="s">
        <v>34</v>
      </c>
      <c r="M58" s="199">
        <v>19543</v>
      </c>
      <c r="N58" s="138" t="s">
        <v>42</v>
      </c>
      <c r="O58" s="206">
        <v>19410</v>
      </c>
      <c r="P58" s="206">
        <v>9675</v>
      </c>
      <c r="Q58" s="233">
        <v>0.99319449419229389</v>
      </c>
      <c r="R58" s="206"/>
      <c r="S58" s="230"/>
      <c r="T58" s="206">
        <v>133</v>
      </c>
      <c r="U58" s="233">
        <v>6.8055058077060842E-3</v>
      </c>
      <c r="V58" s="206"/>
      <c r="W58" s="183"/>
      <c r="X58" s="156"/>
      <c r="Y58" s="24"/>
      <c r="Z58" s="24"/>
      <c r="AA58" s="24"/>
      <c r="AB58" s="24"/>
      <c r="AC58" s="24"/>
      <c r="AD58" s="24"/>
      <c r="AE58" s="24"/>
      <c r="AF58" s="24"/>
    </row>
    <row r="59" spans="1:32" s="264" customFormat="1" ht="15" customHeight="1" x14ac:dyDescent="0.2">
      <c r="A59" s="514">
        <v>57</v>
      </c>
      <c r="B59" s="138" t="s">
        <v>48</v>
      </c>
      <c r="C59" s="138" t="s">
        <v>49</v>
      </c>
      <c r="D59" s="138" t="s">
        <v>160</v>
      </c>
      <c r="E59" s="139" t="s">
        <v>29</v>
      </c>
      <c r="F59" s="139" t="s">
        <v>64</v>
      </c>
      <c r="G59" s="139" t="s">
        <v>161</v>
      </c>
      <c r="H59" s="139" t="s">
        <v>162</v>
      </c>
      <c r="I59" s="139" t="s">
        <v>33</v>
      </c>
      <c r="J59" s="216">
        <v>4.8726851851851848E-3</v>
      </c>
      <c r="K59" s="217">
        <v>1</v>
      </c>
      <c r="L59" s="143" t="s">
        <v>163</v>
      </c>
      <c r="M59" s="198">
        <v>19496</v>
      </c>
      <c r="N59" s="138" t="s">
        <v>87</v>
      </c>
      <c r="O59" s="206">
        <v>19496</v>
      </c>
      <c r="P59" s="206"/>
      <c r="Q59" s="233">
        <v>1</v>
      </c>
      <c r="R59" s="206"/>
      <c r="S59" s="230">
        <v>0</v>
      </c>
      <c r="T59" s="206">
        <v>0</v>
      </c>
      <c r="U59" s="233">
        <v>0</v>
      </c>
      <c r="V59" s="206">
        <v>0</v>
      </c>
      <c r="W59" s="181"/>
      <c r="X59" s="154"/>
      <c r="Y59" s="6"/>
      <c r="Z59" s="6"/>
      <c r="AA59" s="6"/>
      <c r="AB59" s="6"/>
      <c r="AC59" s="6"/>
      <c r="AD59" s="6"/>
      <c r="AE59" s="6"/>
      <c r="AF59" s="6"/>
    </row>
    <row r="60" spans="1:32" s="45" customFormat="1" ht="15" customHeight="1" x14ac:dyDescent="0.2">
      <c r="A60" s="180">
        <v>58</v>
      </c>
      <c r="B60" s="251" t="s">
        <v>610</v>
      </c>
      <c r="C60" s="138" t="s">
        <v>610</v>
      </c>
      <c r="D60" s="138" t="s">
        <v>628</v>
      </c>
      <c r="E60" s="139" t="s">
        <v>29</v>
      </c>
      <c r="F60" s="139" t="s">
        <v>308</v>
      </c>
      <c r="G60" s="139" t="s">
        <v>105</v>
      </c>
      <c r="H60" s="139" t="s">
        <v>188</v>
      </c>
      <c r="I60" s="139" t="s">
        <v>33</v>
      </c>
      <c r="J60" s="216">
        <v>2.90162037037037E-2</v>
      </c>
      <c r="K60" s="217">
        <v>2</v>
      </c>
      <c r="L60" s="143" t="s">
        <v>34</v>
      </c>
      <c r="M60" s="199">
        <v>19066</v>
      </c>
      <c r="N60" s="138" t="s">
        <v>42</v>
      </c>
      <c r="O60" s="206">
        <v>18222</v>
      </c>
      <c r="P60" s="206">
        <v>12279</v>
      </c>
      <c r="Q60" s="233">
        <v>0.95573271792720027</v>
      </c>
      <c r="R60" s="206"/>
      <c r="S60" s="230"/>
      <c r="T60" s="206">
        <v>844</v>
      </c>
      <c r="U60" s="233">
        <v>4.426728207279975E-2</v>
      </c>
      <c r="V60" s="206"/>
      <c r="W60" s="185"/>
      <c r="X60" s="2"/>
      <c r="Y60" s="3"/>
      <c r="Z60" s="3"/>
      <c r="AA60" s="3"/>
      <c r="AB60" s="3"/>
      <c r="AC60" s="3"/>
      <c r="AD60" s="3"/>
      <c r="AE60" s="3"/>
      <c r="AF60" s="3"/>
    </row>
    <row r="61" spans="1:32" s="45" customFormat="1" ht="15" customHeight="1" x14ac:dyDescent="0.2">
      <c r="A61" s="180">
        <v>59</v>
      </c>
      <c r="B61" s="251" t="s">
        <v>610</v>
      </c>
      <c r="C61" s="138" t="s">
        <v>610</v>
      </c>
      <c r="D61" s="138" t="s">
        <v>629</v>
      </c>
      <c r="E61" s="139" t="s">
        <v>29</v>
      </c>
      <c r="F61" s="139" t="s">
        <v>140</v>
      </c>
      <c r="G61" s="139"/>
      <c r="H61" s="139" t="s">
        <v>173</v>
      </c>
      <c r="I61" s="139" t="s">
        <v>33</v>
      </c>
      <c r="J61" s="216">
        <v>2.0925925925925928E-2</v>
      </c>
      <c r="K61" s="217">
        <v>4</v>
      </c>
      <c r="L61" s="143" t="s">
        <v>34</v>
      </c>
      <c r="M61" s="199">
        <v>18086</v>
      </c>
      <c r="N61" s="138" t="s">
        <v>42</v>
      </c>
      <c r="O61" s="206">
        <v>17371</v>
      </c>
      <c r="P61" s="206">
        <v>11105</v>
      </c>
      <c r="Q61" s="233">
        <v>0.96046665929448194</v>
      </c>
      <c r="R61" s="206"/>
      <c r="S61" s="279"/>
      <c r="T61" s="206">
        <v>715</v>
      </c>
      <c r="U61" s="233">
        <v>3.9533340705518082E-2</v>
      </c>
      <c r="V61" s="206"/>
      <c r="W61" s="184"/>
      <c r="X61" s="157"/>
      <c r="Y61" s="30"/>
      <c r="Z61" s="30"/>
      <c r="AA61" s="30"/>
      <c r="AB61" s="30"/>
      <c r="AC61" s="30"/>
      <c r="AD61" s="30"/>
      <c r="AE61" s="30"/>
      <c r="AF61" s="30"/>
    </row>
    <row r="62" spans="1:32" s="45" customFormat="1" ht="15" customHeight="1" x14ac:dyDescent="0.2">
      <c r="A62" s="180">
        <v>60</v>
      </c>
      <c r="B62" s="138" t="s">
        <v>48</v>
      </c>
      <c r="C62" s="138" t="s">
        <v>48</v>
      </c>
      <c r="D62" s="138" t="s">
        <v>654</v>
      </c>
      <c r="E62" s="139" t="s">
        <v>29</v>
      </c>
      <c r="F62" s="139" t="s">
        <v>146</v>
      </c>
      <c r="G62" s="139"/>
      <c r="H62" s="139" t="s">
        <v>655</v>
      </c>
      <c r="I62" s="139" t="s">
        <v>33</v>
      </c>
      <c r="J62" s="216">
        <v>1.744212962962963E-2</v>
      </c>
      <c r="K62" s="420">
        <v>15</v>
      </c>
      <c r="L62" s="143" t="s">
        <v>53</v>
      </c>
      <c r="M62" s="199">
        <v>16335</v>
      </c>
      <c r="N62" s="138" t="s">
        <v>87</v>
      </c>
      <c r="O62" s="206">
        <v>927</v>
      </c>
      <c r="P62" s="206"/>
      <c r="Q62" s="233">
        <v>5.674931129476584E-2</v>
      </c>
      <c r="R62" s="206"/>
      <c r="S62" s="230">
        <v>0</v>
      </c>
      <c r="T62" s="206">
        <v>15408</v>
      </c>
      <c r="U62" s="233">
        <v>0.94325068870523421</v>
      </c>
      <c r="V62" s="206">
        <v>7915</v>
      </c>
      <c r="W62" s="185"/>
      <c r="X62" s="2"/>
      <c r="Y62" s="3"/>
      <c r="Z62" s="3"/>
      <c r="AA62" s="3"/>
      <c r="AB62" s="3"/>
      <c r="AC62" s="3"/>
      <c r="AD62" s="3"/>
      <c r="AE62" s="3"/>
      <c r="AF62" s="3"/>
    </row>
    <row r="63" spans="1:32" s="45" customFormat="1" ht="15" customHeight="1" x14ac:dyDescent="0.2">
      <c r="A63" s="514">
        <v>61</v>
      </c>
      <c r="B63" s="177" t="s">
        <v>26</v>
      </c>
      <c r="C63" s="174" t="s">
        <v>178</v>
      </c>
      <c r="D63" s="174" t="s">
        <v>179</v>
      </c>
      <c r="E63" s="177" t="s">
        <v>29</v>
      </c>
      <c r="F63" s="177" t="s">
        <v>180</v>
      </c>
      <c r="G63" s="177" t="s">
        <v>181</v>
      </c>
      <c r="H63" s="189" t="s">
        <v>500</v>
      </c>
      <c r="I63" s="177" t="s">
        <v>33</v>
      </c>
      <c r="J63" s="218">
        <v>1.818287037037037E-2</v>
      </c>
      <c r="K63" s="423">
        <v>4</v>
      </c>
      <c r="L63" s="143" t="s">
        <v>41</v>
      </c>
      <c r="M63" s="199">
        <v>16257</v>
      </c>
      <c r="N63" s="174" t="s">
        <v>42</v>
      </c>
      <c r="O63" s="201">
        <v>13992</v>
      </c>
      <c r="P63" s="201">
        <v>10144</v>
      </c>
      <c r="Q63" s="241">
        <v>0.86067540136556564</v>
      </c>
      <c r="R63" s="199"/>
      <c r="S63" s="199"/>
      <c r="T63" s="201">
        <v>2265</v>
      </c>
      <c r="U63" s="241">
        <v>0.13932459863443439</v>
      </c>
      <c r="V63" s="210"/>
      <c r="W63" s="184"/>
      <c r="X63" s="157"/>
      <c r="Y63" s="30"/>
      <c r="Z63" s="30"/>
      <c r="AA63" s="30"/>
      <c r="AB63" s="30"/>
      <c r="AC63" s="30"/>
      <c r="AD63" s="30"/>
      <c r="AE63" s="30"/>
      <c r="AF63" s="30"/>
    </row>
    <row r="64" spans="1:32" s="45" customFormat="1" ht="15" customHeight="1" x14ac:dyDescent="0.2">
      <c r="A64" s="180">
        <v>62</v>
      </c>
      <c r="B64" s="177" t="s">
        <v>610</v>
      </c>
      <c r="C64" s="171" t="s">
        <v>610</v>
      </c>
      <c r="D64" s="172" t="s">
        <v>622</v>
      </c>
      <c r="E64" s="142" t="s">
        <v>29</v>
      </c>
      <c r="F64" s="143" t="s">
        <v>64</v>
      </c>
      <c r="G64" s="143"/>
      <c r="H64" s="143" t="s">
        <v>623</v>
      </c>
      <c r="I64" s="143" t="s">
        <v>33</v>
      </c>
      <c r="J64" s="216">
        <v>1.8553240740740742E-2</v>
      </c>
      <c r="K64" s="420">
        <v>4</v>
      </c>
      <c r="L64" s="143" t="s">
        <v>34</v>
      </c>
      <c r="M64" s="198">
        <v>15680</v>
      </c>
      <c r="N64" s="138" t="s">
        <v>42</v>
      </c>
      <c r="O64" s="206">
        <v>15268</v>
      </c>
      <c r="P64" s="206">
        <v>10728</v>
      </c>
      <c r="Q64" s="233">
        <v>0.97372448979591841</v>
      </c>
      <c r="R64" s="206"/>
      <c r="S64" s="279"/>
      <c r="T64" s="206">
        <v>412</v>
      </c>
      <c r="U64" s="233">
        <v>2.6275510204081632E-2</v>
      </c>
      <c r="V64" s="206"/>
      <c r="W64" s="181"/>
      <c r="X64" s="154"/>
      <c r="Y64" s="6"/>
      <c r="Z64" s="6"/>
      <c r="AA64" s="6"/>
      <c r="AB64" s="6"/>
      <c r="AC64" s="6"/>
      <c r="AD64" s="6"/>
      <c r="AE64" s="6"/>
      <c r="AF64" s="6"/>
    </row>
    <row r="65" spans="1:32" s="45" customFormat="1" ht="15" customHeight="1" x14ac:dyDescent="0.2">
      <c r="A65" s="180">
        <v>63</v>
      </c>
      <c r="B65" s="138" t="s">
        <v>610</v>
      </c>
      <c r="C65" s="138" t="s">
        <v>610</v>
      </c>
      <c r="D65" s="138" t="s">
        <v>631</v>
      </c>
      <c r="E65" s="139" t="s">
        <v>29</v>
      </c>
      <c r="F65" s="139" t="s">
        <v>308</v>
      </c>
      <c r="G65" s="139"/>
      <c r="H65" s="139" t="s">
        <v>577</v>
      </c>
      <c r="I65" s="139" t="s">
        <v>33</v>
      </c>
      <c r="J65" s="214">
        <v>2.5902777777777775E-2</v>
      </c>
      <c r="K65" s="429">
        <v>1</v>
      </c>
      <c r="L65" s="143" t="s">
        <v>34</v>
      </c>
      <c r="M65" s="199">
        <v>13661</v>
      </c>
      <c r="N65" s="138" t="s">
        <v>42</v>
      </c>
      <c r="O65" s="198">
        <v>10055</v>
      </c>
      <c r="P65" s="206">
        <v>7051</v>
      </c>
      <c r="Q65" s="233">
        <v>0.73603689334602151</v>
      </c>
      <c r="R65" s="206"/>
      <c r="S65" s="230"/>
      <c r="T65" s="208">
        <v>3606</v>
      </c>
      <c r="U65" s="233">
        <v>0.26396310665397849</v>
      </c>
      <c r="V65" s="208"/>
      <c r="W65" s="185"/>
      <c r="X65" s="2"/>
      <c r="Y65" s="3"/>
      <c r="Z65" s="3"/>
      <c r="AA65" s="3"/>
      <c r="AB65" s="3"/>
      <c r="AC65" s="3"/>
      <c r="AD65" s="3"/>
      <c r="AE65" s="3"/>
      <c r="AF65" s="3"/>
    </row>
    <row r="66" spans="1:32" s="45" customFormat="1" ht="15" customHeight="1" x14ac:dyDescent="0.2">
      <c r="A66" s="180">
        <v>64</v>
      </c>
      <c r="B66" s="253" t="s">
        <v>26</v>
      </c>
      <c r="C66" s="253" t="s">
        <v>27</v>
      </c>
      <c r="D66" s="253" t="s">
        <v>600</v>
      </c>
      <c r="E66" s="328" t="s">
        <v>29</v>
      </c>
      <c r="F66" s="328" t="s">
        <v>143</v>
      </c>
      <c r="G66" s="328"/>
      <c r="H66" s="328" t="s">
        <v>601</v>
      </c>
      <c r="I66" s="328" t="s">
        <v>33</v>
      </c>
      <c r="J66" s="361">
        <v>1.8379629629629628E-2</v>
      </c>
      <c r="K66" s="426">
        <v>4</v>
      </c>
      <c r="L66" s="378" t="s">
        <v>41</v>
      </c>
      <c r="M66" s="382">
        <v>12942</v>
      </c>
      <c r="N66" s="253" t="s">
        <v>42</v>
      </c>
      <c r="O66" s="391">
        <v>11134</v>
      </c>
      <c r="P66" s="396">
        <v>7934</v>
      </c>
      <c r="Q66" s="403">
        <v>0.86029979910369336</v>
      </c>
      <c r="R66" s="206"/>
      <c r="S66" s="237"/>
      <c r="T66" s="396">
        <v>1808</v>
      </c>
      <c r="U66" s="403">
        <v>0.13970020089630661</v>
      </c>
      <c r="V66" s="416"/>
      <c r="W66" s="181"/>
      <c r="X66" s="154"/>
      <c r="Y66" s="6"/>
      <c r="Z66" s="6"/>
      <c r="AA66" s="6"/>
      <c r="AB66" s="6"/>
      <c r="AC66" s="6"/>
      <c r="AD66" s="6"/>
      <c r="AE66" s="6"/>
      <c r="AF66" s="6"/>
    </row>
    <row r="67" spans="1:32" s="45" customFormat="1" ht="15" customHeight="1" x14ac:dyDescent="0.2">
      <c r="A67" s="514">
        <v>65</v>
      </c>
      <c r="B67" s="174" t="s">
        <v>48</v>
      </c>
      <c r="C67" s="174" t="s">
        <v>49</v>
      </c>
      <c r="D67" s="138" t="s">
        <v>174</v>
      </c>
      <c r="E67" s="174" t="s">
        <v>29</v>
      </c>
      <c r="F67" s="139" t="s">
        <v>309</v>
      </c>
      <c r="G67" s="139" t="s">
        <v>176</v>
      </c>
      <c r="H67" s="139" t="s">
        <v>177</v>
      </c>
      <c r="I67" s="139" t="s">
        <v>33</v>
      </c>
      <c r="J67" s="216">
        <v>3.5520833333333335E-2</v>
      </c>
      <c r="K67" s="420">
        <v>2</v>
      </c>
      <c r="L67" s="143" t="s">
        <v>53</v>
      </c>
      <c r="M67" s="198">
        <v>12657</v>
      </c>
      <c r="N67" s="138" t="s">
        <v>87</v>
      </c>
      <c r="O67" s="206">
        <v>9534</v>
      </c>
      <c r="P67" s="207"/>
      <c r="Q67" s="233">
        <v>0.75325906612941451</v>
      </c>
      <c r="R67" s="206"/>
      <c r="S67" s="279">
        <v>0</v>
      </c>
      <c r="T67" s="201">
        <v>3123</v>
      </c>
      <c r="U67" s="233">
        <v>0.24674093387058546</v>
      </c>
      <c r="V67" s="234">
        <v>1914</v>
      </c>
      <c r="W67" s="182"/>
      <c r="X67" s="154"/>
      <c r="Y67" s="6"/>
      <c r="Z67" s="6"/>
      <c r="AA67" s="6"/>
      <c r="AB67" s="6"/>
      <c r="AC67" s="6"/>
      <c r="AD67" s="6"/>
      <c r="AE67" s="6"/>
      <c r="AF67" s="6"/>
    </row>
    <row r="68" spans="1:32" s="45" customFormat="1" ht="15" customHeight="1" x14ac:dyDescent="0.2">
      <c r="A68" s="180">
        <v>66</v>
      </c>
      <c r="B68" s="253" t="s">
        <v>610</v>
      </c>
      <c r="C68" s="253" t="s">
        <v>610</v>
      </c>
      <c r="D68" s="253" t="s">
        <v>630</v>
      </c>
      <c r="E68" s="328" t="s">
        <v>29</v>
      </c>
      <c r="F68" s="328" t="s">
        <v>512</v>
      </c>
      <c r="G68" s="328"/>
      <c r="H68" s="328" t="s">
        <v>197</v>
      </c>
      <c r="I68" s="328" t="s">
        <v>33</v>
      </c>
      <c r="J68" s="361">
        <v>2.9166666666666664E-2</v>
      </c>
      <c r="K68" s="426">
        <v>5</v>
      </c>
      <c r="L68" s="378" t="s">
        <v>34</v>
      </c>
      <c r="M68" s="382">
        <v>12637</v>
      </c>
      <c r="N68" s="253" t="s">
        <v>42</v>
      </c>
      <c r="O68" s="391">
        <v>12637</v>
      </c>
      <c r="P68" s="396">
        <v>6928</v>
      </c>
      <c r="Q68" s="403">
        <v>1</v>
      </c>
      <c r="R68" s="206"/>
      <c r="S68" s="411"/>
      <c r="T68" s="396"/>
      <c r="U68" s="403">
        <v>0</v>
      </c>
      <c r="V68" s="416"/>
      <c r="W68" s="183"/>
      <c r="X68" s="156"/>
      <c r="Y68" s="24"/>
      <c r="Z68" s="24"/>
      <c r="AA68" s="24"/>
      <c r="AB68" s="24"/>
      <c r="AC68" s="24"/>
      <c r="AD68" s="24"/>
      <c r="AE68" s="24"/>
      <c r="AF68" s="24"/>
    </row>
    <row r="69" spans="1:32" s="45" customFormat="1" ht="15" customHeight="1" x14ac:dyDescent="0.2">
      <c r="A69" s="180">
        <v>67</v>
      </c>
      <c r="B69" s="253" t="s">
        <v>48</v>
      </c>
      <c r="C69" s="253" t="s">
        <v>133</v>
      </c>
      <c r="D69" s="253" t="s">
        <v>223</v>
      </c>
      <c r="E69" s="328" t="s">
        <v>29</v>
      </c>
      <c r="F69" s="328" t="s">
        <v>512</v>
      </c>
      <c r="G69" s="328"/>
      <c r="H69" s="328" t="s">
        <v>536</v>
      </c>
      <c r="I69" s="328" t="s">
        <v>33</v>
      </c>
      <c r="J69" s="361">
        <v>1.3171296296296296E-2</v>
      </c>
      <c r="K69" s="426">
        <v>5</v>
      </c>
      <c r="L69" s="378" t="s">
        <v>53</v>
      </c>
      <c r="M69" s="382">
        <v>10492</v>
      </c>
      <c r="N69" s="253" t="s">
        <v>87</v>
      </c>
      <c r="O69" s="391">
        <v>8829</v>
      </c>
      <c r="P69" s="396"/>
      <c r="Q69" s="403">
        <v>0.84149828440716734</v>
      </c>
      <c r="R69" s="407"/>
      <c r="S69" s="411">
        <v>0</v>
      </c>
      <c r="T69" s="396">
        <v>1663</v>
      </c>
      <c r="U69" s="403">
        <v>0.15850171559283263</v>
      </c>
      <c r="V69" s="416">
        <v>827</v>
      </c>
      <c r="W69" s="184"/>
      <c r="X69" s="156"/>
      <c r="Y69" s="24"/>
      <c r="Z69" s="24"/>
      <c r="AA69" s="24"/>
      <c r="AB69" s="24"/>
      <c r="AC69" s="24"/>
      <c r="AD69" s="24"/>
      <c r="AE69" s="24"/>
      <c r="AF69" s="24"/>
    </row>
    <row r="70" spans="1:32" s="45" customFormat="1" ht="15" customHeight="1" x14ac:dyDescent="0.2">
      <c r="A70" s="180">
        <v>68</v>
      </c>
      <c r="B70" s="177" t="s">
        <v>26</v>
      </c>
      <c r="C70" s="174" t="s">
        <v>27</v>
      </c>
      <c r="D70" s="174" t="s">
        <v>501</v>
      </c>
      <c r="E70" s="174" t="s">
        <v>29</v>
      </c>
      <c r="F70" s="177" t="s">
        <v>143</v>
      </c>
      <c r="G70" s="177" t="s">
        <v>36</v>
      </c>
      <c r="H70" s="191" t="s">
        <v>502</v>
      </c>
      <c r="I70" s="174" t="s">
        <v>33</v>
      </c>
      <c r="J70" s="218">
        <v>3.5439814814814813E-2</v>
      </c>
      <c r="K70" s="219">
        <v>1</v>
      </c>
      <c r="L70" s="143" t="s">
        <v>41</v>
      </c>
      <c r="M70" s="199">
        <v>10153</v>
      </c>
      <c r="N70" s="174" t="s">
        <v>42</v>
      </c>
      <c r="O70" s="201">
        <v>10153</v>
      </c>
      <c r="P70" s="201">
        <v>6871</v>
      </c>
      <c r="Q70" s="235">
        <v>1</v>
      </c>
      <c r="R70" s="201"/>
      <c r="S70" s="247"/>
      <c r="T70" s="201">
        <v>0</v>
      </c>
      <c r="U70" s="235">
        <v>0</v>
      </c>
      <c r="V70" s="201"/>
      <c r="W70" s="181"/>
      <c r="X70" s="154"/>
      <c r="Y70" s="6"/>
      <c r="Z70" s="6"/>
      <c r="AA70" s="6"/>
      <c r="AB70" s="6"/>
      <c r="AC70" s="6"/>
      <c r="AD70" s="6"/>
      <c r="AE70" s="6"/>
      <c r="AF70" s="6"/>
    </row>
    <row r="71" spans="1:32" s="45" customFormat="1" ht="15" customHeight="1" x14ac:dyDescent="0.2">
      <c r="A71" s="514">
        <v>69</v>
      </c>
      <c r="B71" s="174" t="s">
        <v>66</v>
      </c>
      <c r="C71" s="174" t="s">
        <v>67</v>
      </c>
      <c r="D71" s="174" t="s">
        <v>208</v>
      </c>
      <c r="E71" s="174" t="s">
        <v>29</v>
      </c>
      <c r="F71" s="177" t="s">
        <v>64</v>
      </c>
      <c r="G71" s="177" t="s">
        <v>85</v>
      </c>
      <c r="H71" s="174" t="s">
        <v>209</v>
      </c>
      <c r="I71" s="177" t="s">
        <v>33</v>
      </c>
      <c r="J71" s="218">
        <v>2.9710648148148149E-2</v>
      </c>
      <c r="K71" s="423">
        <v>4</v>
      </c>
      <c r="L71" s="173" t="s">
        <v>34</v>
      </c>
      <c r="M71" s="199">
        <v>9556</v>
      </c>
      <c r="N71" s="174" t="s">
        <v>544</v>
      </c>
      <c r="O71" s="201">
        <v>9383</v>
      </c>
      <c r="P71" s="201">
        <v>14520</v>
      </c>
      <c r="Q71" s="233">
        <v>0.98189619087484303</v>
      </c>
      <c r="R71" s="206">
        <v>0</v>
      </c>
      <c r="S71" s="237">
        <v>0</v>
      </c>
      <c r="T71" s="201">
        <v>173</v>
      </c>
      <c r="U71" s="233">
        <v>1.810380912515697E-2</v>
      </c>
      <c r="V71" s="201">
        <v>85</v>
      </c>
      <c r="W71" s="184"/>
      <c r="X71" s="156"/>
      <c r="Y71" s="24"/>
      <c r="Z71" s="24"/>
      <c r="AA71" s="24"/>
      <c r="AB71" s="24"/>
      <c r="AC71" s="24"/>
      <c r="AD71" s="24"/>
      <c r="AE71" s="24"/>
      <c r="AF71" s="24"/>
    </row>
    <row r="72" spans="1:32" s="45" customFormat="1" ht="15" customHeight="1" x14ac:dyDescent="0.2">
      <c r="A72" s="180">
        <v>70</v>
      </c>
      <c r="B72" s="251" t="s">
        <v>48</v>
      </c>
      <c r="C72" s="266" t="s">
        <v>48</v>
      </c>
      <c r="D72" s="253" t="s">
        <v>597</v>
      </c>
      <c r="E72" s="252" t="s">
        <v>29</v>
      </c>
      <c r="F72" s="254" t="s">
        <v>64</v>
      </c>
      <c r="G72" s="254"/>
      <c r="H72" s="254" t="s">
        <v>598</v>
      </c>
      <c r="I72" s="252" t="s">
        <v>33</v>
      </c>
      <c r="J72" s="255">
        <v>1.8067129629629631E-2</v>
      </c>
      <c r="K72" s="425">
        <v>4</v>
      </c>
      <c r="L72" s="254" t="s">
        <v>53</v>
      </c>
      <c r="M72" s="257">
        <v>9530</v>
      </c>
      <c r="N72" s="258" t="s">
        <v>87</v>
      </c>
      <c r="O72" s="205">
        <v>8457</v>
      </c>
      <c r="P72" s="205"/>
      <c r="Q72" s="232">
        <v>0.88740818467995808</v>
      </c>
      <c r="R72" s="205"/>
      <c r="S72" s="259">
        <v>0</v>
      </c>
      <c r="T72" s="205">
        <v>1073</v>
      </c>
      <c r="U72" s="260">
        <v>0.11259181532004198</v>
      </c>
      <c r="V72" s="205">
        <v>695</v>
      </c>
      <c r="W72" s="261"/>
      <c r="X72" s="262"/>
      <c r="Y72" s="263"/>
      <c r="Z72" s="263"/>
      <c r="AA72" s="263"/>
      <c r="AB72" s="263"/>
      <c r="AC72" s="263"/>
      <c r="AD72" s="263"/>
      <c r="AE72" s="263"/>
      <c r="AF72" s="263"/>
    </row>
    <row r="73" spans="1:32" s="45" customFormat="1" ht="15" customHeight="1" x14ac:dyDescent="0.2">
      <c r="A73" s="180">
        <v>71</v>
      </c>
      <c r="B73" s="440" t="s">
        <v>66</v>
      </c>
      <c r="C73" s="440" t="s">
        <v>67</v>
      </c>
      <c r="D73" s="440" t="s">
        <v>210</v>
      </c>
      <c r="E73" s="440" t="s">
        <v>29</v>
      </c>
      <c r="F73" s="440" t="s">
        <v>146</v>
      </c>
      <c r="G73" s="440"/>
      <c r="H73" s="440" t="s">
        <v>211</v>
      </c>
      <c r="I73" s="440" t="s">
        <v>33</v>
      </c>
      <c r="J73" s="441">
        <v>1.6087962962962964E-2</v>
      </c>
      <c r="K73" s="440">
        <v>4</v>
      </c>
      <c r="L73" s="440" t="s">
        <v>34</v>
      </c>
      <c r="M73" s="442">
        <v>9085</v>
      </c>
      <c r="N73" s="440" t="s">
        <v>544</v>
      </c>
      <c r="O73" s="442">
        <v>7385</v>
      </c>
      <c r="P73" s="440">
        <v>3805</v>
      </c>
      <c r="Q73" s="443">
        <v>0.81287837094111171</v>
      </c>
      <c r="R73" s="440">
        <v>0</v>
      </c>
      <c r="S73" s="444">
        <v>0</v>
      </c>
      <c r="T73" s="440">
        <v>1700</v>
      </c>
      <c r="U73" s="443">
        <v>0.18712162905888827</v>
      </c>
      <c r="V73" s="440">
        <v>1000</v>
      </c>
      <c r="W73" s="181"/>
      <c r="X73" s="154"/>
      <c r="Y73" s="6"/>
      <c r="Z73" s="6"/>
      <c r="AA73" s="6"/>
      <c r="AB73" s="6"/>
      <c r="AC73" s="6"/>
      <c r="AD73" s="6"/>
      <c r="AE73" s="6"/>
      <c r="AF73" s="6"/>
    </row>
    <row r="74" spans="1:32" s="45" customFormat="1" ht="15" customHeight="1" x14ac:dyDescent="0.2">
      <c r="A74" s="180">
        <v>72</v>
      </c>
      <c r="B74" s="516" t="s">
        <v>610</v>
      </c>
      <c r="C74" s="174" t="s">
        <v>610</v>
      </c>
      <c r="D74" s="174" t="s">
        <v>636</v>
      </c>
      <c r="E74" s="174" t="s">
        <v>29</v>
      </c>
      <c r="F74" s="177" t="s">
        <v>308</v>
      </c>
      <c r="G74" s="177" t="s">
        <v>105</v>
      </c>
      <c r="H74" s="174" t="s">
        <v>213</v>
      </c>
      <c r="I74" s="174" t="s">
        <v>33</v>
      </c>
      <c r="J74" s="174">
        <v>3.4745370370370371E-2</v>
      </c>
      <c r="K74" s="219">
        <v>2</v>
      </c>
      <c r="L74" s="174" t="s">
        <v>34</v>
      </c>
      <c r="M74" s="201">
        <v>8890</v>
      </c>
      <c r="N74" s="174" t="s">
        <v>42</v>
      </c>
      <c r="O74" s="201">
        <v>8560</v>
      </c>
      <c r="P74" s="219">
        <v>5690</v>
      </c>
      <c r="Q74" s="235">
        <v>0.96287964004499438</v>
      </c>
      <c r="R74" s="492"/>
      <c r="S74" s="492"/>
      <c r="T74" s="201">
        <v>330</v>
      </c>
      <c r="U74" s="235">
        <v>3.7120359955005622E-2</v>
      </c>
      <c r="V74" s="493"/>
      <c r="W74" s="185"/>
      <c r="X74" s="2"/>
      <c r="Y74" s="3"/>
      <c r="Z74" s="3"/>
      <c r="AA74" s="3"/>
      <c r="AB74" s="3"/>
      <c r="AC74" s="3"/>
      <c r="AD74" s="3"/>
      <c r="AE74" s="3"/>
      <c r="AF74" s="3"/>
    </row>
    <row r="75" spans="1:32" s="45" customFormat="1" ht="15" customHeight="1" x14ac:dyDescent="0.2">
      <c r="A75" s="514">
        <v>73</v>
      </c>
      <c r="B75" s="138" t="s">
        <v>48</v>
      </c>
      <c r="C75" s="138" t="s">
        <v>83</v>
      </c>
      <c r="D75" s="138" t="s">
        <v>205</v>
      </c>
      <c r="E75" s="139" t="s">
        <v>29</v>
      </c>
      <c r="F75" s="139" t="s">
        <v>206</v>
      </c>
      <c r="G75" s="139"/>
      <c r="H75" s="139" t="s">
        <v>314</v>
      </c>
      <c r="I75" s="139" t="s">
        <v>33</v>
      </c>
      <c r="J75" s="214"/>
      <c r="K75" s="429"/>
      <c r="L75" s="143" t="s">
        <v>53</v>
      </c>
      <c r="M75" s="198">
        <v>8808</v>
      </c>
      <c r="N75" s="138" t="s">
        <v>87</v>
      </c>
      <c r="O75" s="198">
        <v>8808</v>
      </c>
      <c r="P75" s="208"/>
      <c r="Q75" s="233">
        <v>1</v>
      </c>
      <c r="R75" s="198"/>
      <c r="S75" s="230">
        <v>0</v>
      </c>
      <c r="T75" s="208">
        <v>0</v>
      </c>
      <c r="U75" s="233">
        <v>0</v>
      </c>
      <c r="V75" s="207">
        <v>0</v>
      </c>
      <c r="W75" s="181"/>
      <c r="X75" s="154"/>
      <c r="Y75" s="6"/>
      <c r="Z75" s="6"/>
      <c r="AA75" s="6"/>
      <c r="AB75" s="6"/>
      <c r="AC75" s="6"/>
      <c r="AD75" s="6"/>
      <c r="AE75" s="6"/>
      <c r="AF75" s="6"/>
    </row>
    <row r="76" spans="1:32" s="45" customFormat="1" ht="15" customHeight="1" x14ac:dyDescent="0.2">
      <c r="A76" s="180">
        <v>74</v>
      </c>
      <c r="B76" s="253" t="s">
        <v>48</v>
      </c>
      <c r="C76" s="253" t="s">
        <v>48</v>
      </c>
      <c r="D76" s="253" t="s">
        <v>599</v>
      </c>
      <c r="E76" s="328" t="s">
        <v>29</v>
      </c>
      <c r="F76" s="328" t="s">
        <v>64</v>
      </c>
      <c r="G76" s="328"/>
      <c r="H76" s="328" t="s">
        <v>598</v>
      </c>
      <c r="I76" s="328" t="s">
        <v>33</v>
      </c>
      <c r="J76" s="361">
        <v>2.0983796296296296E-2</v>
      </c>
      <c r="K76" s="426">
        <v>5</v>
      </c>
      <c r="L76" s="378" t="s">
        <v>53</v>
      </c>
      <c r="M76" s="382">
        <v>8599</v>
      </c>
      <c r="N76" s="253" t="s">
        <v>87</v>
      </c>
      <c r="O76" s="391">
        <v>6776</v>
      </c>
      <c r="P76" s="396"/>
      <c r="Q76" s="403">
        <v>0.78799860448889403</v>
      </c>
      <c r="R76" s="407"/>
      <c r="S76" s="411">
        <v>0</v>
      </c>
      <c r="T76" s="396">
        <v>1823</v>
      </c>
      <c r="U76" s="403">
        <v>0.21200139551110594</v>
      </c>
      <c r="V76" s="416">
        <v>896</v>
      </c>
      <c r="W76" s="181"/>
      <c r="X76" s="154"/>
      <c r="Y76" s="6"/>
      <c r="Z76" s="6"/>
      <c r="AA76" s="6"/>
      <c r="AB76" s="6"/>
      <c r="AC76" s="6"/>
      <c r="AD76" s="6"/>
      <c r="AE76" s="6"/>
      <c r="AF76" s="6"/>
    </row>
    <row r="77" spans="1:32" s="45" customFormat="1" ht="15" customHeight="1" x14ac:dyDescent="0.2">
      <c r="A77" s="180">
        <v>75</v>
      </c>
      <c r="B77" s="251" t="s">
        <v>610</v>
      </c>
      <c r="C77" s="252" t="s">
        <v>610</v>
      </c>
      <c r="D77" s="258" t="s">
        <v>637</v>
      </c>
      <c r="E77" s="252" t="s">
        <v>29</v>
      </c>
      <c r="F77" s="271" t="s">
        <v>308</v>
      </c>
      <c r="G77" s="271" t="s">
        <v>105</v>
      </c>
      <c r="H77" s="271" t="s">
        <v>202</v>
      </c>
      <c r="I77" s="271" t="s">
        <v>33</v>
      </c>
      <c r="J77" s="255">
        <v>2.8645833333333332E-2</v>
      </c>
      <c r="K77" s="425">
        <v>2</v>
      </c>
      <c r="L77" s="254" t="s">
        <v>34</v>
      </c>
      <c r="M77" s="204">
        <v>7773</v>
      </c>
      <c r="N77" s="258" t="s">
        <v>42</v>
      </c>
      <c r="O77" s="205">
        <v>7361</v>
      </c>
      <c r="P77" s="205">
        <v>5754</v>
      </c>
      <c r="Q77" s="232">
        <v>0.94699601183584203</v>
      </c>
      <c r="R77" s="205"/>
      <c r="S77" s="272"/>
      <c r="T77" s="205">
        <v>412</v>
      </c>
      <c r="U77" s="232">
        <v>5.3003988164157981E-2</v>
      </c>
      <c r="V77" s="205"/>
      <c r="W77" s="273"/>
      <c r="X77" s="274"/>
      <c r="Y77" s="275"/>
      <c r="Z77" s="275"/>
      <c r="AA77" s="275"/>
      <c r="AB77" s="275"/>
      <c r="AC77" s="275"/>
      <c r="AD77" s="275"/>
      <c r="AE77" s="275"/>
      <c r="AF77" s="275"/>
    </row>
    <row r="78" spans="1:32" s="45" customFormat="1" ht="15" customHeight="1" x14ac:dyDescent="0.2">
      <c r="A78" s="180">
        <v>76</v>
      </c>
      <c r="B78" s="251" t="s">
        <v>48</v>
      </c>
      <c r="C78" s="138" t="s">
        <v>48</v>
      </c>
      <c r="D78" s="138" t="s">
        <v>595</v>
      </c>
      <c r="E78" s="174" t="s">
        <v>29</v>
      </c>
      <c r="F78" s="139" t="s">
        <v>127</v>
      </c>
      <c r="G78" s="139"/>
      <c r="H78" s="139" t="s">
        <v>596</v>
      </c>
      <c r="I78" s="139" t="s">
        <v>33</v>
      </c>
      <c r="J78" s="216">
        <v>2.9120370370370369E-2</v>
      </c>
      <c r="K78" s="217">
        <v>5</v>
      </c>
      <c r="L78" s="143" t="s">
        <v>53</v>
      </c>
      <c r="M78" s="198">
        <v>7734</v>
      </c>
      <c r="N78" s="138" t="s">
        <v>87</v>
      </c>
      <c r="O78" s="206">
        <v>6532</v>
      </c>
      <c r="P78" s="207"/>
      <c r="Q78" s="233">
        <v>0.8445823635893458</v>
      </c>
      <c r="R78" s="206"/>
      <c r="S78" s="279">
        <v>0</v>
      </c>
      <c r="T78" s="201">
        <v>1202</v>
      </c>
      <c r="U78" s="233">
        <v>0.15541763641065426</v>
      </c>
      <c r="V78" s="234">
        <v>940</v>
      </c>
      <c r="W78" s="181"/>
      <c r="X78" s="154"/>
      <c r="Y78" s="6"/>
      <c r="Z78" s="6"/>
      <c r="AA78" s="6"/>
      <c r="AB78" s="6"/>
      <c r="AC78" s="6"/>
      <c r="AD78" s="6"/>
      <c r="AE78" s="6"/>
      <c r="AF78" s="6"/>
    </row>
    <row r="79" spans="1:32" s="45" customFormat="1" ht="15" customHeight="1" x14ac:dyDescent="0.2">
      <c r="A79" s="514">
        <v>77</v>
      </c>
      <c r="B79" s="174" t="s">
        <v>610</v>
      </c>
      <c r="C79" s="174" t="s">
        <v>610</v>
      </c>
      <c r="D79" s="138" t="s">
        <v>542</v>
      </c>
      <c r="E79" s="174" t="s">
        <v>29</v>
      </c>
      <c r="F79" s="139" t="s">
        <v>318</v>
      </c>
      <c r="G79" s="139" t="s">
        <v>394</v>
      </c>
      <c r="H79" s="139" t="s">
        <v>546</v>
      </c>
      <c r="I79" s="139" t="s">
        <v>33</v>
      </c>
      <c r="J79" s="216">
        <v>3.2499999999999994E-2</v>
      </c>
      <c r="K79" s="420">
        <v>2</v>
      </c>
      <c r="L79" s="143" t="s">
        <v>34</v>
      </c>
      <c r="M79" s="198">
        <v>7479</v>
      </c>
      <c r="N79" s="138" t="s">
        <v>42</v>
      </c>
      <c r="O79" s="206">
        <v>7006</v>
      </c>
      <c r="P79" s="207">
        <v>5287</v>
      </c>
      <c r="Q79" s="233">
        <v>0.93675625083567327</v>
      </c>
      <c r="R79" s="206"/>
      <c r="S79" s="279"/>
      <c r="T79" s="206">
        <v>473</v>
      </c>
      <c r="U79" s="233">
        <v>6.3243749164326776E-2</v>
      </c>
      <c r="V79" s="207"/>
      <c r="W79" s="181"/>
      <c r="X79" s="154"/>
      <c r="Y79" s="6"/>
      <c r="Z79" s="6"/>
      <c r="AA79" s="6"/>
      <c r="AB79" s="6"/>
      <c r="AC79" s="6"/>
      <c r="AD79" s="6"/>
      <c r="AE79" s="6"/>
      <c r="AF79" s="6"/>
    </row>
    <row r="80" spans="1:32" s="45" customFormat="1" ht="15" customHeight="1" x14ac:dyDescent="0.2">
      <c r="A80" s="180">
        <v>78</v>
      </c>
      <c r="B80" s="138" t="s">
        <v>48</v>
      </c>
      <c r="C80" s="138" t="s">
        <v>83</v>
      </c>
      <c r="D80" s="138" t="s">
        <v>228</v>
      </c>
      <c r="E80" s="139" t="s">
        <v>29</v>
      </c>
      <c r="F80" s="139" t="s">
        <v>64</v>
      </c>
      <c r="G80" s="139" t="s">
        <v>161</v>
      </c>
      <c r="H80" s="139" t="s">
        <v>229</v>
      </c>
      <c r="I80" s="139" t="s">
        <v>33</v>
      </c>
      <c r="J80" s="216">
        <v>1.681712962962963E-2</v>
      </c>
      <c r="K80" s="217">
        <v>10</v>
      </c>
      <c r="L80" s="143" t="s">
        <v>53</v>
      </c>
      <c r="M80" s="198">
        <v>7434</v>
      </c>
      <c r="N80" s="138" t="s">
        <v>87</v>
      </c>
      <c r="O80" s="206">
        <v>2847</v>
      </c>
      <c r="P80" s="206"/>
      <c r="Q80" s="233">
        <v>0.38297013720742534</v>
      </c>
      <c r="R80" s="492"/>
      <c r="S80" s="236">
        <v>0</v>
      </c>
      <c r="T80" s="201">
        <v>4587</v>
      </c>
      <c r="U80" s="235">
        <v>0.61702986279257466</v>
      </c>
      <c r="V80" s="201">
        <v>3705</v>
      </c>
      <c r="W80" s="185"/>
      <c r="X80" s="2"/>
      <c r="Y80" s="3"/>
      <c r="Z80" s="3"/>
      <c r="AA80" s="3"/>
      <c r="AB80" s="3"/>
      <c r="AC80" s="3"/>
      <c r="AD80" s="3"/>
      <c r="AE80" s="3"/>
      <c r="AF80" s="3"/>
    </row>
    <row r="81" spans="1:32" s="45" customFormat="1" ht="15" customHeight="1" x14ac:dyDescent="0.2">
      <c r="A81" s="180">
        <v>79</v>
      </c>
      <c r="B81" s="170" t="s">
        <v>66</v>
      </c>
      <c r="C81" s="171" t="s">
        <v>214</v>
      </c>
      <c r="D81" s="142" t="s">
        <v>215</v>
      </c>
      <c r="E81" s="142" t="s">
        <v>29</v>
      </c>
      <c r="F81" s="143" t="s">
        <v>206</v>
      </c>
      <c r="G81" s="143"/>
      <c r="H81" s="143" t="s">
        <v>216</v>
      </c>
      <c r="I81" s="142" t="s">
        <v>33</v>
      </c>
      <c r="J81" s="216">
        <v>1.1481481481481481E-2</v>
      </c>
      <c r="K81" s="420">
        <v>55</v>
      </c>
      <c r="L81" s="143" t="s">
        <v>34</v>
      </c>
      <c r="M81" s="199">
        <v>7260</v>
      </c>
      <c r="N81" s="138" t="s">
        <v>544</v>
      </c>
      <c r="O81" s="206">
        <v>3460</v>
      </c>
      <c r="P81" s="206">
        <v>1129</v>
      </c>
      <c r="Q81" s="233">
        <v>0.47658402203856748</v>
      </c>
      <c r="R81" s="206">
        <v>0</v>
      </c>
      <c r="S81" s="237">
        <v>0</v>
      </c>
      <c r="T81" s="206">
        <v>3800</v>
      </c>
      <c r="U81" s="238">
        <v>0.52341597796143247</v>
      </c>
      <c r="V81" s="206">
        <v>2700</v>
      </c>
      <c r="W81" s="181"/>
      <c r="X81" s="154"/>
      <c r="Y81" s="6"/>
      <c r="Z81" s="6"/>
      <c r="AA81" s="6"/>
      <c r="AB81" s="6"/>
      <c r="AC81" s="6"/>
      <c r="AD81" s="6"/>
      <c r="AE81" s="6"/>
      <c r="AF81" s="6"/>
    </row>
    <row r="82" spans="1:32" s="45" customFormat="1" ht="15" customHeight="1" x14ac:dyDescent="0.2">
      <c r="A82" s="180">
        <v>80</v>
      </c>
      <c r="B82" s="170" t="s">
        <v>610</v>
      </c>
      <c r="C82" s="171" t="s">
        <v>610</v>
      </c>
      <c r="D82" s="142" t="s">
        <v>632</v>
      </c>
      <c r="E82" s="142" t="s">
        <v>29</v>
      </c>
      <c r="F82" s="143" t="s">
        <v>633</v>
      </c>
      <c r="G82" s="143" t="s">
        <v>634</v>
      </c>
      <c r="H82" s="143" t="s">
        <v>635</v>
      </c>
      <c r="I82" s="142" t="s">
        <v>33</v>
      </c>
      <c r="J82" s="216">
        <v>3.7361111111111109E-2</v>
      </c>
      <c r="K82" s="420">
        <v>3</v>
      </c>
      <c r="L82" s="143" t="s">
        <v>34</v>
      </c>
      <c r="M82" s="199">
        <v>6923</v>
      </c>
      <c r="N82" s="138" t="s">
        <v>42</v>
      </c>
      <c r="O82" s="206">
        <v>3857</v>
      </c>
      <c r="P82" s="206">
        <v>2667</v>
      </c>
      <c r="Q82" s="233">
        <v>0.55712841253791712</v>
      </c>
      <c r="R82" s="206"/>
      <c r="S82" s="237"/>
      <c r="T82" s="206">
        <v>3066</v>
      </c>
      <c r="U82" s="238">
        <v>0.44287158746208294</v>
      </c>
      <c r="V82" s="206"/>
      <c r="W82" s="181"/>
      <c r="X82" s="154"/>
      <c r="Y82" s="6"/>
      <c r="Z82" s="6"/>
      <c r="AA82" s="6"/>
      <c r="AB82" s="6"/>
      <c r="AC82" s="6"/>
      <c r="AD82" s="6"/>
      <c r="AE82" s="6"/>
      <c r="AF82" s="6"/>
    </row>
    <row r="83" spans="1:32" s="45" customFormat="1" ht="15" customHeight="1" x14ac:dyDescent="0.2">
      <c r="A83" s="514">
        <v>81</v>
      </c>
      <c r="B83" s="138" t="s">
        <v>48</v>
      </c>
      <c r="C83" s="138" t="s">
        <v>133</v>
      </c>
      <c r="D83" s="138" t="s">
        <v>217</v>
      </c>
      <c r="E83" s="139" t="s">
        <v>29</v>
      </c>
      <c r="F83" s="139" t="s">
        <v>308</v>
      </c>
      <c r="G83" s="139" t="s">
        <v>105</v>
      </c>
      <c r="H83" s="139" t="s">
        <v>218</v>
      </c>
      <c r="I83" s="139" t="s">
        <v>33</v>
      </c>
      <c r="J83" s="216">
        <v>1.0115740740740741E-2</v>
      </c>
      <c r="K83" s="217">
        <v>3</v>
      </c>
      <c r="L83" s="143" t="s">
        <v>53</v>
      </c>
      <c r="M83" s="198">
        <v>6379</v>
      </c>
      <c r="N83" s="138" t="s">
        <v>87</v>
      </c>
      <c r="O83" s="206">
        <v>6026</v>
      </c>
      <c r="P83" s="206"/>
      <c r="Q83" s="233">
        <v>0.94466217275435016</v>
      </c>
      <c r="R83" s="206"/>
      <c r="S83" s="230">
        <v>0</v>
      </c>
      <c r="T83" s="206">
        <v>353</v>
      </c>
      <c r="U83" s="233">
        <v>5.5337827245649791E-2</v>
      </c>
      <c r="V83" s="206">
        <v>201</v>
      </c>
      <c r="W83" s="181"/>
      <c r="X83" s="154"/>
      <c r="Y83" s="6"/>
      <c r="Z83" s="6"/>
      <c r="AA83" s="6"/>
      <c r="AB83" s="6"/>
      <c r="AC83" s="6"/>
      <c r="AD83" s="6"/>
      <c r="AE83" s="6"/>
      <c r="AF83" s="6"/>
    </row>
    <row r="84" spans="1:32" s="45" customFormat="1" ht="15" customHeight="1" x14ac:dyDescent="0.2">
      <c r="A84" s="180">
        <v>82</v>
      </c>
      <c r="B84" s="253" t="s">
        <v>48</v>
      </c>
      <c r="C84" s="253" t="s">
        <v>219</v>
      </c>
      <c r="D84" s="253" t="s">
        <v>537</v>
      </c>
      <c r="E84" s="328" t="s">
        <v>29</v>
      </c>
      <c r="F84" s="328" t="s">
        <v>206</v>
      </c>
      <c r="G84" s="328" t="s">
        <v>221</v>
      </c>
      <c r="H84" s="328" t="s">
        <v>222</v>
      </c>
      <c r="I84" s="328" t="s">
        <v>33</v>
      </c>
      <c r="J84" s="367">
        <v>0</v>
      </c>
      <c r="K84" s="424">
        <v>0</v>
      </c>
      <c r="L84" s="378" t="s">
        <v>53</v>
      </c>
      <c r="M84" s="382">
        <v>6004</v>
      </c>
      <c r="N84" s="253" t="s">
        <v>87</v>
      </c>
      <c r="O84" s="391">
        <v>51</v>
      </c>
      <c r="P84" s="396"/>
      <c r="Q84" s="403">
        <v>8.4943371085942701E-3</v>
      </c>
      <c r="R84" s="206"/>
      <c r="S84" s="237">
        <v>0</v>
      </c>
      <c r="T84" s="396">
        <v>5953</v>
      </c>
      <c r="U84" s="403">
        <v>0.99150566289140574</v>
      </c>
      <c r="V84" s="416">
        <v>3664</v>
      </c>
      <c r="W84" s="181"/>
      <c r="X84" s="154"/>
      <c r="Y84" s="6"/>
      <c r="Z84" s="6"/>
      <c r="AA84" s="6"/>
      <c r="AB84" s="6"/>
      <c r="AC84" s="6"/>
      <c r="AD84" s="6"/>
      <c r="AE84" s="6"/>
      <c r="AF84" s="6"/>
    </row>
    <row r="85" spans="1:32" s="45" customFormat="1" ht="15" customHeight="1" x14ac:dyDescent="0.2">
      <c r="A85" s="180">
        <v>83</v>
      </c>
      <c r="B85" s="170" t="s">
        <v>610</v>
      </c>
      <c r="C85" s="171" t="s">
        <v>610</v>
      </c>
      <c r="D85" s="172" t="s">
        <v>638</v>
      </c>
      <c r="E85" s="142" t="s">
        <v>29</v>
      </c>
      <c r="F85" s="143" t="s">
        <v>140</v>
      </c>
      <c r="G85" s="143" t="s">
        <v>226</v>
      </c>
      <c r="H85" s="143" t="s">
        <v>227</v>
      </c>
      <c r="I85" s="143" t="s">
        <v>33</v>
      </c>
      <c r="J85" s="216">
        <v>2.9560185185185189E-2</v>
      </c>
      <c r="K85" s="420">
        <v>2</v>
      </c>
      <c r="L85" s="143" t="s">
        <v>34</v>
      </c>
      <c r="M85" s="199">
        <v>4795</v>
      </c>
      <c r="N85" s="138" t="s">
        <v>42</v>
      </c>
      <c r="O85" s="206">
        <v>4520</v>
      </c>
      <c r="P85" s="206">
        <v>3145</v>
      </c>
      <c r="Q85" s="233">
        <v>0.94264859228362874</v>
      </c>
      <c r="R85" s="206"/>
      <c r="S85" s="237"/>
      <c r="T85" s="206">
        <v>275</v>
      </c>
      <c r="U85" s="238">
        <v>5.7351407716371219E-2</v>
      </c>
      <c r="V85" s="206"/>
      <c r="W85" s="181"/>
      <c r="X85" s="154"/>
      <c r="Y85" s="6"/>
      <c r="Z85" s="6"/>
      <c r="AA85" s="6"/>
      <c r="AB85" s="6"/>
      <c r="AC85" s="6"/>
      <c r="AD85" s="6"/>
      <c r="AE85" s="6"/>
      <c r="AF85" s="6"/>
    </row>
    <row r="86" spans="1:32" s="45" customFormat="1" ht="15" customHeight="1" x14ac:dyDescent="0.2">
      <c r="A86" s="180">
        <v>84</v>
      </c>
      <c r="B86" s="251" t="s">
        <v>66</v>
      </c>
      <c r="C86" s="138" t="s">
        <v>214</v>
      </c>
      <c r="D86" s="172" t="s">
        <v>261</v>
      </c>
      <c r="E86" s="174" t="s">
        <v>29</v>
      </c>
      <c r="F86" s="173" t="s">
        <v>206</v>
      </c>
      <c r="G86" s="173" t="s">
        <v>221</v>
      </c>
      <c r="H86" s="173" t="s">
        <v>263</v>
      </c>
      <c r="I86" s="172" t="s">
        <v>33</v>
      </c>
      <c r="J86" s="220">
        <v>2.8935185185185185E-2</v>
      </c>
      <c r="K86" s="221">
        <v>2</v>
      </c>
      <c r="L86" s="173" t="s">
        <v>34</v>
      </c>
      <c r="M86" s="200">
        <v>4698</v>
      </c>
      <c r="N86" s="172" t="s">
        <v>544</v>
      </c>
      <c r="O86" s="209">
        <v>4459</v>
      </c>
      <c r="P86" s="209">
        <v>1596</v>
      </c>
      <c r="Q86" s="239">
        <v>0.94912728820774794</v>
      </c>
      <c r="R86" s="209">
        <v>0</v>
      </c>
      <c r="S86" s="240">
        <v>0</v>
      </c>
      <c r="T86" s="209">
        <v>239</v>
      </c>
      <c r="U86" s="239">
        <v>5.0872711792252022E-2</v>
      </c>
      <c r="V86" s="209">
        <v>129</v>
      </c>
      <c r="W86" s="181"/>
      <c r="X86" s="154"/>
      <c r="Y86" s="6"/>
      <c r="Z86" s="6"/>
      <c r="AA86" s="6"/>
      <c r="AB86" s="6"/>
      <c r="AC86" s="6"/>
      <c r="AD86" s="6"/>
      <c r="AE86" s="6"/>
      <c r="AF86" s="6"/>
    </row>
    <row r="87" spans="1:32" s="45" customFormat="1" ht="15" customHeight="1" x14ac:dyDescent="0.2">
      <c r="A87" s="514">
        <v>85</v>
      </c>
      <c r="B87" s="253" t="s">
        <v>610</v>
      </c>
      <c r="C87" s="253" t="s">
        <v>610</v>
      </c>
      <c r="D87" s="253" t="s">
        <v>157</v>
      </c>
      <c r="E87" s="328" t="s">
        <v>29</v>
      </c>
      <c r="F87" s="328" t="s">
        <v>318</v>
      </c>
      <c r="G87" s="328" t="s">
        <v>158</v>
      </c>
      <c r="H87" s="328" t="s">
        <v>159</v>
      </c>
      <c r="I87" s="328" t="s">
        <v>33</v>
      </c>
      <c r="J87" s="361"/>
      <c r="K87" s="426">
        <v>0</v>
      </c>
      <c r="L87" s="378" t="s">
        <v>34</v>
      </c>
      <c r="M87" s="382">
        <v>4334</v>
      </c>
      <c r="N87" s="253" t="s">
        <v>42</v>
      </c>
      <c r="O87" s="391">
        <v>4093</v>
      </c>
      <c r="P87" s="396">
        <v>1709</v>
      </c>
      <c r="Q87" s="403">
        <v>0.94439317028149516</v>
      </c>
      <c r="R87" s="407"/>
      <c r="S87" s="411"/>
      <c r="T87" s="396">
        <v>241</v>
      </c>
      <c r="U87" s="403">
        <v>5.5606829718504842E-2</v>
      </c>
      <c r="V87" s="416"/>
      <c r="W87" s="181"/>
      <c r="X87" s="155"/>
      <c r="Y87" s="60"/>
      <c r="Z87" s="60"/>
      <c r="AA87" s="60"/>
      <c r="AB87" s="60"/>
      <c r="AC87" s="60"/>
      <c r="AD87" s="60"/>
      <c r="AE87" s="60"/>
      <c r="AF87" s="60"/>
    </row>
    <row r="88" spans="1:32" s="45" customFormat="1" ht="15" customHeight="1" x14ac:dyDescent="0.2">
      <c r="A88" s="180">
        <v>86</v>
      </c>
      <c r="B88" s="251" t="s">
        <v>610</v>
      </c>
      <c r="C88" s="138" t="s">
        <v>610</v>
      </c>
      <c r="D88" s="172" t="s">
        <v>624</v>
      </c>
      <c r="E88" s="142" t="s">
        <v>29</v>
      </c>
      <c r="F88" s="173" t="s">
        <v>85</v>
      </c>
      <c r="G88" s="173"/>
      <c r="H88" s="173" t="s">
        <v>604</v>
      </c>
      <c r="I88" s="172" t="s">
        <v>33</v>
      </c>
      <c r="J88" s="250"/>
      <c r="K88" s="221">
        <v>0</v>
      </c>
      <c r="L88" s="173" t="s">
        <v>34</v>
      </c>
      <c r="M88" s="200">
        <v>3981</v>
      </c>
      <c r="N88" s="172" t="s">
        <v>42</v>
      </c>
      <c r="O88" s="209">
        <v>1408</v>
      </c>
      <c r="P88" s="209">
        <v>828</v>
      </c>
      <c r="Q88" s="233">
        <v>0.35367997990454658</v>
      </c>
      <c r="R88" s="206"/>
      <c r="S88" s="279"/>
      <c r="T88" s="201">
        <v>2573</v>
      </c>
      <c r="U88" s="233">
        <v>0.64632002009545342</v>
      </c>
      <c r="V88" s="209"/>
      <c r="W88" s="181"/>
      <c r="X88" s="154"/>
      <c r="Y88" s="6"/>
      <c r="Z88" s="6"/>
      <c r="AA88" s="6"/>
      <c r="AB88" s="6"/>
      <c r="AC88" s="6"/>
      <c r="AD88" s="6"/>
      <c r="AE88" s="6"/>
      <c r="AF88" s="6"/>
    </row>
    <row r="89" spans="1:32" s="45" customFormat="1" ht="15" customHeight="1" x14ac:dyDescent="0.2">
      <c r="A89" s="180">
        <v>87</v>
      </c>
      <c r="B89" s="138" t="s">
        <v>48</v>
      </c>
      <c r="C89" s="138" t="s">
        <v>49</v>
      </c>
      <c r="D89" s="138" t="s">
        <v>232</v>
      </c>
      <c r="E89" s="139" t="s">
        <v>29</v>
      </c>
      <c r="F89" s="328" t="s">
        <v>30</v>
      </c>
      <c r="G89" s="139" t="s">
        <v>119</v>
      </c>
      <c r="H89" s="139" t="s">
        <v>233</v>
      </c>
      <c r="I89" s="139" t="s">
        <v>33</v>
      </c>
      <c r="J89" s="216">
        <v>8.5995370370370375E-3</v>
      </c>
      <c r="K89" s="217">
        <v>4</v>
      </c>
      <c r="L89" s="143" t="s">
        <v>53</v>
      </c>
      <c r="M89" s="198">
        <v>3718</v>
      </c>
      <c r="N89" s="138" t="s">
        <v>87</v>
      </c>
      <c r="O89" s="206">
        <v>2776</v>
      </c>
      <c r="P89" s="207"/>
      <c r="Q89" s="233">
        <v>0.74663797740720816</v>
      </c>
      <c r="R89" s="198"/>
      <c r="S89" s="230">
        <v>0</v>
      </c>
      <c r="T89" s="206">
        <v>942</v>
      </c>
      <c r="U89" s="233">
        <v>0.25336202259279184</v>
      </c>
      <c r="V89" s="207">
        <v>666</v>
      </c>
      <c r="W89" s="181"/>
      <c r="X89" s="154"/>
      <c r="Y89" s="6"/>
      <c r="Z89" s="6"/>
      <c r="AA89" s="6"/>
      <c r="AB89" s="6"/>
      <c r="AC89" s="6"/>
      <c r="AD89" s="6"/>
      <c r="AE89" s="6"/>
      <c r="AF89" s="6"/>
    </row>
    <row r="90" spans="1:32" s="45" customFormat="1" ht="15" customHeight="1" x14ac:dyDescent="0.2">
      <c r="A90" s="180">
        <v>88</v>
      </c>
      <c r="B90" s="251" t="s">
        <v>48</v>
      </c>
      <c r="C90" s="258" t="s">
        <v>49</v>
      </c>
      <c r="D90" s="258" t="s">
        <v>241</v>
      </c>
      <c r="E90" s="271" t="s">
        <v>29</v>
      </c>
      <c r="F90" s="271" t="s">
        <v>308</v>
      </c>
      <c r="G90" s="271" t="s">
        <v>451</v>
      </c>
      <c r="H90" s="271" t="s">
        <v>243</v>
      </c>
      <c r="I90" s="271" t="s">
        <v>33</v>
      </c>
      <c r="J90" s="255">
        <v>4.0254629629629626E-2</v>
      </c>
      <c r="K90" s="425">
        <v>1</v>
      </c>
      <c r="L90" s="254" t="s">
        <v>53</v>
      </c>
      <c r="M90" s="257">
        <v>3010</v>
      </c>
      <c r="N90" s="258" t="s">
        <v>87</v>
      </c>
      <c r="O90" s="205">
        <v>2416</v>
      </c>
      <c r="P90" s="276"/>
      <c r="Q90" s="232">
        <v>0.80265780730897007</v>
      </c>
      <c r="R90" s="206"/>
      <c r="S90" s="237">
        <v>0</v>
      </c>
      <c r="T90" s="205">
        <v>594</v>
      </c>
      <c r="U90" s="232">
        <v>0.1973421926910299</v>
      </c>
      <c r="V90" s="277">
        <v>400</v>
      </c>
      <c r="W90" s="261"/>
      <c r="X90" s="262"/>
      <c r="Y90" s="263"/>
      <c r="Z90" s="263"/>
      <c r="AA90" s="263"/>
      <c r="AB90" s="263"/>
      <c r="AC90" s="263"/>
      <c r="AD90" s="263"/>
      <c r="AE90" s="263"/>
      <c r="AF90" s="263"/>
    </row>
    <row r="91" spans="1:32" s="45" customFormat="1" ht="15" customHeight="1" x14ac:dyDescent="0.2">
      <c r="A91" s="514">
        <v>89</v>
      </c>
      <c r="B91" s="170" t="s">
        <v>48</v>
      </c>
      <c r="C91" s="171" t="s">
        <v>49</v>
      </c>
      <c r="D91" s="172" t="s">
        <v>532</v>
      </c>
      <c r="E91" s="142" t="s">
        <v>29</v>
      </c>
      <c r="F91" s="143" t="s">
        <v>80</v>
      </c>
      <c r="G91" s="143" t="s">
        <v>360</v>
      </c>
      <c r="H91" s="143" t="s">
        <v>249</v>
      </c>
      <c r="I91" s="142" t="s">
        <v>533</v>
      </c>
      <c r="J91" s="216">
        <v>0</v>
      </c>
      <c r="K91" s="420">
        <v>0</v>
      </c>
      <c r="L91" s="143" t="s">
        <v>53</v>
      </c>
      <c r="M91" s="198">
        <v>2045</v>
      </c>
      <c r="N91" s="138" t="s">
        <v>87</v>
      </c>
      <c r="O91" s="206">
        <v>2045</v>
      </c>
      <c r="P91" s="206"/>
      <c r="Q91" s="233">
        <v>1</v>
      </c>
      <c r="R91" s="206"/>
      <c r="S91" s="237">
        <v>0</v>
      </c>
      <c r="T91" s="206">
        <v>0</v>
      </c>
      <c r="U91" s="238">
        <v>0</v>
      </c>
      <c r="V91" s="206">
        <v>0</v>
      </c>
      <c r="W91" s="181"/>
      <c r="X91" s="154"/>
      <c r="Y91" s="6"/>
      <c r="Z91" s="6"/>
      <c r="AA91" s="6"/>
      <c r="AB91" s="6"/>
      <c r="AC91" s="6"/>
      <c r="AD91" s="6"/>
      <c r="AE91" s="6"/>
      <c r="AF91" s="6"/>
    </row>
    <row r="92" spans="1:32" s="45" customFormat="1" ht="15" customHeight="1" x14ac:dyDescent="0.2">
      <c r="A92" s="180">
        <v>90</v>
      </c>
      <c r="B92" s="253" t="s">
        <v>66</v>
      </c>
      <c r="C92" s="253" t="s">
        <v>214</v>
      </c>
      <c r="D92" s="253" t="s">
        <v>266</v>
      </c>
      <c r="E92" s="328" t="s">
        <v>29</v>
      </c>
      <c r="F92" s="328" t="s">
        <v>206</v>
      </c>
      <c r="G92" s="328"/>
      <c r="H92" s="328" t="s">
        <v>268</v>
      </c>
      <c r="I92" s="328" t="s">
        <v>33</v>
      </c>
      <c r="J92" s="361">
        <v>2.5844907407407407E-2</v>
      </c>
      <c r="K92" s="426">
        <v>2</v>
      </c>
      <c r="L92" s="378" t="s">
        <v>34</v>
      </c>
      <c r="M92" s="382">
        <v>1987</v>
      </c>
      <c r="N92" s="253" t="s">
        <v>544</v>
      </c>
      <c r="O92" s="391">
        <v>1639</v>
      </c>
      <c r="P92" s="396">
        <v>420</v>
      </c>
      <c r="Q92" s="403">
        <v>0.82486160040261702</v>
      </c>
      <c r="R92" s="407">
        <v>0</v>
      </c>
      <c r="S92" s="411">
        <v>0</v>
      </c>
      <c r="T92" s="396">
        <v>348</v>
      </c>
      <c r="U92" s="403">
        <v>0.17513839959738298</v>
      </c>
      <c r="V92" s="416">
        <v>185</v>
      </c>
      <c r="W92" s="181"/>
      <c r="X92" s="154"/>
      <c r="Y92" s="6"/>
      <c r="Z92" s="6"/>
      <c r="AA92" s="6"/>
      <c r="AB92" s="6"/>
      <c r="AC92" s="6"/>
      <c r="AD92" s="6"/>
      <c r="AE92" s="6"/>
      <c r="AF92" s="6"/>
    </row>
    <row r="93" spans="1:32" ht="15" customHeight="1" x14ac:dyDescent="0.2">
      <c r="A93" s="180">
        <v>91</v>
      </c>
      <c r="B93" s="281" t="s">
        <v>66</v>
      </c>
      <c r="C93" s="171" t="s">
        <v>214</v>
      </c>
      <c r="D93" s="175" t="s">
        <v>246</v>
      </c>
      <c r="E93" s="142" t="s">
        <v>29</v>
      </c>
      <c r="F93" s="143" t="s">
        <v>30</v>
      </c>
      <c r="G93" s="143"/>
      <c r="H93" s="143" t="s">
        <v>247</v>
      </c>
      <c r="I93" s="142" t="s">
        <v>33</v>
      </c>
      <c r="J93" s="216">
        <v>6.898148148148148E-3</v>
      </c>
      <c r="K93" s="420">
        <v>19</v>
      </c>
      <c r="L93" s="143" t="s">
        <v>34</v>
      </c>
      <c r="M93" s="198">
        <v>1919</v>
      </c>
      <c r="N93" s="138" t="s">
        <v>544</v>
      </c>
      <c r="O93" s="206">
        <v>19</v>
      </c>
      <c r="P93" s="206">
        <v>15</v>
      </c>
      <c r="Q93" s="233">
        <v>9.9009900990099011E-3</v>
      </c>
      <c r="R93" s="206">
        <v>0</v>
      </c>
      <c r="S93" s="279">
        <v>0</v>
      </c>
      <c r="T93" s="201">
        <v>1900</v>
      </c>
      <c r="U93" s="233">
        <v>0.99009900990099009</v>
      </c>
      <c r="V93" s="206">
        <v>1400</v>
      </c>
      <c r="W93" s="181"/>
      <c r="X93" s="154"/>
      <c r="Y93" s="6"/>
      <c r="Z93" s="6"/>
      <c r="AA93" s="6"/>
      <c r="AB93" s="6"/>
      <c r="AC93" s="6"/>
      <c r="AD93" s="6"/>
      <c r="AE93" s="6"/>
      <c r="AF93" s="6"/>
    </row>
    <row r="94" spans="1:32" ht="15" customHeight="1" x14ac:dyDescent="0.2">
      <c r="A94" s="180">
        <v>92</v>
      </c>
      <c r="B94" s="177" t="s">
        <v>48</v>
      </c>
      <c r="C94" s="174" t="s">
        <v>49</v>
      </c>
      <c r="D94" s="174" t="s">
        <v>169</v>
      </c>
      <c r="E94" s="174" t="s">
        <v>29</v>
      </c>
      <c r="F94" s="177"/>
      <c r="G94" s="177"/>
      <c r="H94" s="191" t="s">
        <v>590</v>
      </c>
      <c r="I94" s="174" t="s">
        <v>33</v>
      </c>
      <c r="J94" s="218">
        <v>0</v>
      </c>
      <c r="K94" s="423">
        <v>0</v>
      </c>
      <c r="L94" s="173" t="s">
        <v>53</v>
      </c>
      <c r="M94" s="199">
        <v>1246</v>
      </c>
      <c r="N94" s="174" t="s">
        <v>87</v>
      </c>
      <c r="O94" s="201">
        <v>317</v>
      </c>
      <c r="P94" s="201"/>
      <c r="Q94" s="241">
        <v>0.25441412520064205</v>
      </c>
      <c r="R94" s="206"/>
      <c r="S94" s="237">
        <v>0</v>
      </c>
      <c r="T94" s="201">
        <v>929</v>
      </c>
      <c r="U94" s="241">
        <v>0.74558587479935789</v>
      </c>
      <c r="V94" s="201">
        <v>627</v>
      </c>
      <c r="W94" s="184"/>
      <c r="X94" s="156"/>
      <c r="Y94" s="24"/>
      <c r="Z94" s="24"/>
      <c r="AA94" s="24"/>
      <c r="AB94" s="24"/>
      <c r="AC94" s="24"/>
      <c r="AD94" s="24"/>
      <c r="AE94" s="24"/>
      <c r="AF94" s="24"/>
    </row>
    <row r="95" spans="1:32" ht="15" customHeight="1" x14ac:dyDescent="0.2">
      <c r="A95" s="514">
        <v>93</v>
      </c>
      <c r="B95" s="170" t="s">
        <v>26</v>
      </c>
      <c r="C95" s="171" t="s">
        <v>27</v>
      </c>
      <c r="D95" s="172" t="s">
        <v>572</v>
      </c>
      <c r="E95" s="142" t="s">
        <v>29</v>
      </c>
      <c r="F95" s="143" t="s">
        <v>143</v>
      </c>
      <c r="G95" s="143" t="s">
        <v>36</v>
      </c>
      <c r="H95" s="143" t="s">
        <v>573</v>
      </c>
      <c r="I95" s="143" t="s">
        <v>33</v>
      </c>
      <c r="J95" s="216">
        <v>3.5439814814814813E-2</v>
      </c>
      <c r="K95" s="420">
        <v>1</v>
      </c>
      <c r="L95" s="143" t="s">
        <v>41</v>
      </c>
      <c r="M95" s="199">
        <v>1175</v>
      </c>
      <c r="N95" s="138" t="s">
        <v>42</v>
      </c>
      <c r="O95" s="206">
        <v>748</v>
      </c>
      <c r="P95" s="206">
        <v>702</v>
      </c>
      <c r="Q95" s="233">
        <v>0.63659574468085112</v>
      </c>
      <c r="R95" s="206"/>
      <c r="S95" s="237"/>
      <c r="T95" s="206">
        <v>427</v>
      </c>
      <c r="U95" s="238">
        <v>0.36340425531914894</v>
      </c>
      <c r="V95" s="206"/>
      <c r="W95" s="181"/>
      <c r="X95" s="154"/>
      <c r="Y95" s="6"/>
      <c r="Z95" s="6"/>
      <c r="AA95" s="6"/>
      <c r="AB95" s="6"/>
      <c r="AC95" s="6"/>
      <c r="AD95" s="6"/>
      <c r="AE95" s="6"/>
      <c r="AF95" s="6"/>
    </row>
    <row r="96" spans="1:32" ht="15" customHeight="1" x14ac:dyDescent="0.2">
      <c r="A96" s="180">
        <v>94</v>
      </c>
      <c r="B96" s="251" t="s">
        <v>610</v>
      </c>
      <c r="C96" s="174" t="s">
        <v>610</v>
      </c>
      <c r="D96" s="174" t="s">
        <v>639</v>
      </c>
      <c r="E96" s="174" t="s">
        <v>29</v>
      </c>
      <c r="F96" s="177" t="s">
        <v>140</v>
      </c>
      <c r="G96" s="177" t="s">
        <v>172</v>
      </c>
      <c r="H96" s="191" t="s">
        <v>640</v>
      </c>
      <c r="I96" s="174" t="s">
        <v>33</v>
      </c>
      <c r="J96" s="222">
        <v>2.2847222222222224E-2</v>
      </c>
      <c r="K96" s="423">
        <v>1</v>
      </c>
      <c r="L96" s="173" t="s">
        <v>34</v>
      </c>
      <c r="M96" s="199">
        <v>611</v>
      </c>
      <c r="N96" s="174" t="s">
        <v>42</v>
      </c>
      <c r="O96" s="201">
        <v>503</v>
      </c>
      <c r="P96" s="201">
        <v>349</v>
      </c>
      <c r="Q96" s="241">
        <v>0.823240589198036</v>
      </c>
      <c r="R96" s="201"/>
      <c r="S96" s="237"/>
      <c r="T96" s="201">
        <v>108</v>
      </c>
      <c r="U96" s="241">
        <v>0.176759410801964</v>
      </c>
      <c r="V96" s="201"/>
      <c r="W96" s="184"/>
      <c r="X96" s="156"/>
      <c r="Y96" s="24"/>
      <c r="Z96" s="24"/>
      <c r="AA96" s="24"/>
      <c r="AB96" s="24"/>
      <c r="AC96" s="24"/>
      <c r="AD96" s="24"/>
      <c r="AE96" s="24"/>
      <c r="AF96" s="24"/>
    </row>
    <row r="97" spans="1:32" ht="15" customHeight="1" x14ac:dyDescent="0.2">
      <c r="A97" s="180">
        <v>95</v>
      </c>
      <c r="B97" s="174" t="s">
        <v>271</v>
      </c>
      <c r="C97" s="174" t="s">
        <v>272</v>
      </c>
      <c r="D97" s="138" t="s">
        <v>273</v>
      </c>
      <c r="E97" s="174" t="s">
        <v>29</v>
      </c>
      <c r="F97" s="139" t="s">
        <v>318</v>
      </c>
      <c r="G97" s="139" t="s">
        <v>153</v>
      </c>
      <c r="H97" s="139" t="s">
        <v>274</v>
      </c>
      <c r="I97" s="139" t="s">
        <v>33</v>
      </c>
      <c r="J97" s="216">
        <v>7.8240740740740736E-3</v>
      </c>
      <c r="K97" s="420">
        <v>2</v>
      </c>
      <c r="L97" s="143" t="s">
        <v>100</v>
      </c>
      <c r="M97" s="198">
        <v>399</v>
      </c>
      <c r="N97" s="138" t="s">
        <v>35</v>
      </c>
      <c r="O97" s="206">
        <v>356</v>
      </c>
      <c r="P97" s="207">
        <v>0</v>
      </c>
      <c r="Q97" s="233">
        <v>0.89</v>
      </c>
      <c r="R97" s="438">
        <v>0</v>
      </c>
      <c r="S97" s="519">
        <v>0</v>
      </c>
      <c r="T97" s="438">
        <v>43</v>
      </c>
      <c r="U97" s="439">
        <v>0.11</v>
      </c>
      <c r="V97" s="521">
        <v>32</v>
      </c>
      <c r="W97" s="523"/>
      <c r="X97" s="154"/>
      <c r="Y97" s="6"/>
      <c r="Z97" s="6"/>
      <c r="AA97" s="6"/>
      <c r="AB97" s="6"/>
      <c r="AC97" s="6"/>
      <c r="AD97" s="6"/>
      <c r="AE97" s="6"/>
      <c r="AF97" s="6"/>
    </row>
    <row r="98" spans="1:32" ht="15" customHeight="1" thickBot="1" x14ac:dyDescent="0.25">
      <c r="A98" s="180">
        <v>96</v>
      </c>
      <c r="B98" s="524" t="s">
        <v>66</v>
      </c>
      <c r="C98" s="537" t="s">
        <v>67</v>
      </c>
      <c r="D98" s="537" t="s">
        <v>275</v>
      </c>
      <c r="E98" s="538" t="s">
        <v>29</v>
      </c>
      <c r="F98" s="538" t="s">
        <v>206</v>
      </c>
      <c r="G98" s="538"/>
      <c r="H98" s="538" t="s">
        <v>276</v>
      </c>
      <c r="I98" s="538" t="s">
        <v>33</v>
      </c>
      <c r="J98" s="542">
        <v>3.6608796296296299E-2</v>
      </c>
      <c r="K98" s="544">
        <v>2</v>
      </c>
      <c r="L98" s="545" t="s">
        <v>34</v>
      </c>
      <c r="M98" s="531">
        <v>177</v>
      </c>
      <c r="N98" s="537" t="s">
        <v>544</v>
      </c>
      <c r="O98" s="546">
        <v>177</v>
      </c>
      <c r="P98" s="546">
        <v>118</v>
      </c>
      <c r="Q98" s="548">
        <v>1</v>
      </c>
      <c r="R98" s="546">
        <v>0</v>
      </c>
      <c r="S98" s="550">
        <v>0</v>
      </c>
      <c r="T98" s="546">
        <v>0</v>
      </c>
      <c r="U98" s="548">
        <v>0</v>
      </c>
      <c r="V98" s="546">
        <v>0</v>
      </c>
      <c r="W98" s="552"/>
      <c r="X98" s="154"/>
      <c r="Y98" s="6"/>
      <c r="Z98" s="6"/>
      <c r="AA98" s="6"/>
      <c r="AB98" s="6"/>
      <c r="AC98" s="6"/>
      <c r="AD98" s="6"/>
      <c r="AE98" s="6"/>
      <c r="AF98" s="6"/>
    </row>
    <row r="99" spans="1:32" ht="15" customHeight="1" x14ac:dyDescent="0.2">
      <c r="A99" s="164"/>
      <c r="B99" s="164"/>
      <c r="C99" s="164"/>
      <c r="D99" s="164"/>
      <c r="E99" s="164"/>
      <c r="F99" s="165"/>
      <c r="G99" s="165"/>
      <c r="H99" s="164"/>
      <c r="I99" s="164"/>
      <c r="J99" s="164"/>
      <c r="K99" s="164"/>
      <c r="L99" s="164"/>
      <c r="M99" s="166"/>
      <c r="N99" s="164"/>
      <c r="O99" s="166"/>
      <c r="P99" s="164"/>
      <c r="Q99" s="167"/>
      <c r="R99" s="168"/>
      <c r="S99" s="168"/>
      <c r="T99" s="166"/>
      <c r="U99" s="167"/>
      <c r="V99" s="166"/>
      <c r="W99" s="169"/>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28"/>
      <c r="B104" s="28"/>
      <c r="C104" s="28"/>
      <c r="D104" s="28"/>
      <c r="E104" s="28"/>
      <c r="F104" s="27"/>
      <c r="G104" s="27"/>
      <c r="H104" s="28"/>
      <c r="I104" s="28"/>
      <c r="J104" s="28"/>
      <c r="K104" s="28"/>
      <c r="L104" s="28"/>
      <c r="M104" s="144"/>
      <c r="N104" s="28"/>
      <c r="O104" s="144"/>
      <c r="P104" s="28"/>
      <c r="Q104" s="146"/>
      <c r="R104" s="145"/>
      <c r="S104" s="145"/>
      <c r="T104" s="144"/>
      <c r="U104" s="146"/>
      <c r="V104" s="144"/>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row r="109" spans="1:32" ht="15" customHeight="1" x14ac:dyDescent="0.2">
      <c r="A109" s="17"/>
      <c r="B109" s="17"/>
      <c r="C109" s="17"/>
      <c r="D109" s="17"/>
      <c r="E109" s="17"/>
      <c r="F109" s="25"/>
      <c r="G109" s="25"/>
      <c r="H109" s="17"/>
      <c r="I109" s="17"/>
      <c r="J109" s="17"/>
      <c r="K109" s="17"/>
      <c r="L109" s="17"/>
      <c r="M109" s="19"/>
      <c r="N109" s="17"/>
      <c r="O109" s="19"/>
      <c r="P109" s="17"/>
      <c r="Q109" s="20"/>
      <c r="R109" s="21"/>
      <c r="S109" s="21"/>
      <c r="T109" s="19"/>
      <c r="U109" s="20"/>
      <c r="V109" s="19"/>
      <c r="W109" s="4"/>
      <c r="X109" s="3"/>
      <c r="Y109" s="3"/>
      <c r="Z109" s="3"/>
      <c r="AA109" s="3"/>
      <c r="AB109" s="3"/>
      <c r="AC109" s="3"/>
      <c r="AD109" s="3"/>
      <c r="AE109" s="3"/>
      <c r="AF109" s="3"/>
    </row>
  </sheetData>
  <autoFilter ref="A2:AF98" xr:uid="{5729862E-8218-2142-BF9B-590744B7C539}">
    <sortState xmlns:xlrd2="http://schemas.microsoft.com/office/spreadsheetml/2017/richdata2" ref="A3:AF98">
      <sortCondition descending="1" ref="M2:M98"/>
    </sortState>
  </autoFilter>
  <mergeCells count="3">
    <mergeCell ref="J1:Q1"/>
    <mergeCell ref="R1:S1"/>
    <mergeCell ref="T1:V1"/>
  </mergeCells>
  <dataValidations count="22">
    <dataValidation type="list" allowBlank="1" showInputMessage="1" showErrorMessage="1" sqref="G83" xr:uid="{06744295-04AC-0F43-81CD-74F2C96B7BA3}">
      <formula1>INDIRECT(#REF!)</formula1>
    </dataValidation>
    <dataValidation type="list" allowBlank="1" showErrorMessage="1" sqref="G49" xr:uid="{B00CF642-B665-A24A-88E5-461DB8FE5237}">
      <formula1>INDIRECT($E$9)</formula1>
    </dataValidation>
    <dataValidation type="list" allowBlank="1" showErrorMessage="1" sqref="G48" xr:uid="{3E7D02FA-6499-7044-A662-D8DDB18D2D75}">
      <formula1>INDIRECT($E$8)</formula1>
    </dataValidation>
    <dataValidation type="list" allowBlank="1" showErrorMessage="1" sqref="G46" xr:uid="{2AB2DA24-93C6-0E49-B6BF-B9A164745615}">
      <formula1>INDIRECT($E$6)</formula1>
    </dataValidation>
    <dataValidation type="list" allowBlank="1" showErrorMessage="1" sqref="G47" xr:uid="{57C4C574-B847-5B42-8D81-855A1C35A83D}">
      <formula1>INDIRECT($E$7)</formula1>
    </dataValidation>
    <dataValidation type="list" allowBlank="1" showErrorMessage="1" sqref="F46:F49" xr:uid="{D738B815-1F8C-6043-BF73-F251F26332FE}">
      <formula1>Kategórie</formula1>
    </dataValidation>
    <dataValidation type="list" allowBlank="1" showInputMessage="1" showErrorMessage="1" sqref="G17 G50 G85 G31:G34" xr:uid="{510F48FC-691C-AA47-9FDA-FB536A009303}">
      <formula1>INDIRECT($E$4)</formula1>
    </dataValidation>
    <dataValidation type="list" allowBlank="1" showInputMessage="1" showErrorMessage="1" sqref="G19 G52 G87 G92" xr:uid="{135B7A95-A22B-364C-9542-E8967C894C16}">
      <formula1>INDIRECT($E$6)</formula1>
    </dataValidation>
    <dataValidation type="list" allowBlank="1" showInputMessage="1" showErrorMessage="1" sqref="G27" xr:uid="{3074ACFE-58D7-DD4D-915A-16420DE00C79}">
      <formula1>INDIRECT($E$14)</formula1>
    </dataValidation>
    <dataValidation type="list" allowBlank="1" showInputMessage="1" showErrorMessage="1" sqref="G28 G38:G42 G32:G33 G35 G44:G45" xr:uid="{0C6079D6-6258-814F-995E-37A54E842D2E}">
      <formula1>INDIRECT($E$15)</formula1>
    </dataValidation>
    <dataValidation type="list" allowBlank="1" showInputMessage="1" showErrorMessage="1" sqref="G6 G22 G33" xr:uid="{56002DAB-984B-5F4F-B164-B8BA7E24DCB8}">
      <formula1>INDIRECT(F6)</formula1>
    </dataValidation>
    <dataValidation type="list" allowBlank="1" showInputMessage="1" showErrorMessage="1" sqref="G12 G15 G25 G39 G41 G43" xr:uid="{77D5AF0D-C217-7246-9EAD-EDD3059798CB}">
      <formula1>INDIRECT($E$12)</formula1>
    </dataValidation>
    <dataValidation type="list" allowBlank="1" showInputMessage="1" showErrorMessage="1" sqref="G13:G14 G26 G35 G40:G41 G32:G33 G44:G45" xr:uid="{71529F40-5DD5-2D48-9C5A-611A091E7925}">
      <formula1>INDIRECT($E$13)</formula1>
    </dataValidation>
    <dataValidation type="list" allowBlank="1" showInputMessage="1" showErrorMessage="1" sqref="G15 G10:G12 G24 G35 G32:G33 G38:G41 G44:G45" xr:uid="{4A80C918-65CE-C84C-BA13-89D2D1D9CB85}">
      <formula1>INDIRECT($E$11)</formula1>
    </dataValidation>
    <dataValidation type="list" allowBlank="1" showInputMessage="1" showErrorMessage="1" sqref="G7 G20 G88" xr:uid="{07CAA25D-FFB3-4B4D-9C1B-0829CFE2FB78}">
      <formula1>INDIRECT($E$7)</formula1>
    </dataValidation>
    <dataValidation type="list" allowBlank="1" showInputMessage="1" showErrorMessage="1" sqref="G4 G15 G8:G12 G21 G89 G32:G35 G37:G42 G44:G45" xr:uid="{1050997C-B19C-AD4A-8242-E89CAE068009}">
      <formula1>INDIRECT($E$8)</formula1>
    </dataValidation>
    <dataValidation type="list" allowBlank="1" showInputMessage="1" showErrorMessage="1" sqref="F30:F45 F50:F52 F82:F90 F92 F95:F97 F3:F28" xr:uid="{C4063D81-150E-5E41-96E9-68688466BBC0}">
      <formula1>Kategórie</formula1>
    </dataValidation>
    <dataValidation type="list" allowBlank="1" showInputMessage="1" showErrorMessage="1" sqref="L3:L15 L30:L45" xr:uid="{A9B0C5EF-2E4F-E944-B647-3D753ABF4078}">
      <formula1>Spôsob_nákupu</formula1>
    </dataValidation>
    <dataValidation type="list" allowBlank="1" showInputMessage="1" showErrorMessage="1" sqref="G4:G5 G18 G51 G86" xr:uid="{4E4D7312-83A2-2D48-A285-6646BC94C4F1}">
      <formula1>INDIRECT($E$5)</formula1>
    </dataValidation>
    <dataValidation type="list" allowBlank="1" showInputMessage="1" showErrorMessage="1" sqref="G3:G5 G16 G82 G84 G95:G97 G30:G34" xr:uid="{8B0CA6D3-249E-8345-990A-7619C46D8EA1}">
      <formula1>INDIRECT($E$3)</formula1>
    </dataValidation>
    <dataValidation type="list" allowBlank="1" showInputMessage="1" showErrorMessage="1" sqref="G13:G14 G9:G10 G90 G36:G41" xr:uid="{F9F3EF93-7863-1546-930B-406E7CA8A05A}">
      <formula1>INDIRECT($E$9)</formula1>
    </dataValidation>
    <dataValidation type="list" allowBlank="1" showInputMessage="1" showErrorMessage="1" sqref="G12 G15 G10 G23 G37:G41 G43" xr:uid="{33E6C5B5-EF8F-A24B-B333-58A802FD1D56}">
      <formula1>INDIRECT($E$10)</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A32D-A136-2C46-8A60-F75C8BA3224E}">
  <dimension ref="A1:AF109"/>
  <sheetViews>
    <sheetView showGridLines="0" topLeftCell="C1" workbookViewId="0">
      <selection activeCell="D4" sqref="D4:D22"/>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108" t="s">
        <v>12</v>
      </c>
      <c r="J2" s="108" t="s">
        <v>13</v>
      </c>
      <c r="K2" s="108" t="s">
        <v>14</v>
      </c>
      <c r="L2" s="108" t="s">
        <v>15</v>
      </c>
      <c r="M2" s="107" t="s">
        <v>16</v>
      </c>
      <c r="N2" s="108" t="s">
        <v>17</v>
      </c>
      <c r="O2" s="108" t="s">
        <v>18</v>
      </c>
      <c r="P2" s="108" t="s">
        <v>19</v>
      </c>
      <c r="Q2" s="109" t="s">
        <v>20</v>
      </c>
      <c r="R2" s="110" t="s">
        <v>21</v>
      </c>
      <c r="S2" s="110" t="s">
        <v>22</v>
      </c>
      <c r="T2" s="110" t="s">
        <v>23</v>
      </c>
      <c r="U2" s="110" t="s">
        <v>24</v>
      </c>
      <c r="V2" s="132" t="s">
        <v>25</v>
      </c>
      <c r="W2" s="515"/>
      <c r="X2" s="73"/>
      <c r="Y2" s="36"/>
      <c r="Z2" s="36"/>
      <c r="AA2" s="36"/>
      <c r="AB2" s="36"/>
      <c r="AC2" s="36"/>
      <c r="AD2" s="36"/>
      <c r="AE2" s="36"/>
      <c r="AF2" s="36"/>
    </row>
    <row r="3" spans="1:32" s="45" customFormat="1" ht="17" customHeight="1" x14ac:dyDescent="0.2">
      <c r="A3" s="514">
        <v>1</v>
      </c>
      <c r="B3" s="349" t="s">
        <v>26</v>
      </c>
      <c r="C3" s="349" t="s">
        <v>27</v>
      </c>
      <c r="D3" s="434" t="s">
        <v>28</v>
      </c>
      <c r="E3" s="349" t="s">
        <v>29</v>
      </c>
      <c r="F3" s="320" t="s">
        <v>30</v>
      </c>
      <c r="G3" s="320" t="s">
        <v>31</v>
      </c>
      <c r="H3" s="320" t="s">
        <v>32</v>
      </c>
      <c r="I3" s="320" t="s">
        <v>33</v>
      </c>
      <c r="J3" s="435">
        <v>2.1250000000000002E-2</v>
      </c>
      <c r="K3" s="536">
        <v>30</v>
      </c>
      <c r="L3" s="353" t="s">
        <v>41</v>
      </c>
      <c r="M3" s="517">
        <v>1479713</v>
      </c>
      <c r="N3" s="434" t="s">
        <v>35</v>
      </c>
      <c r="O3" s="438">
        <v>1168670</v>
      </c>
      <c r="P3" s="518" t="s">
        <v>36</v>
      </c>
      <c r="Q3" s="439">
        <v>0.78979504809378576</v>
      </c>
      <c r="R3" s="438">
        <v>0</v>
      </c>
      <c r="S3" s="519">
        <v>0</v>
      </c>
      <c r="T3" s="438">
        <v>311043</v>
      </c>
      <c r="U3" s="439">
        <v>0.21020495190621424</v>
      </c>
      <c r="V3" s="521"/>
      <c r="W3" s="523"/>
      <c r="X3" s="154"/>
      <c r="Y3" s="6"/>
      <c r="Z3" s="6"/>
      <c r="AA3" s="6"/>
      <c r="AB3" s="6"/>
      <c r="AC3" s="6"/>
      <c r="AD3" s="6"/>
      <c r="AE3" s="6"/>
      <c r="AF3" s="6"/>
    </row>
    <row r="4" spans="1:32" s="45" customFormat="1" ht="17" customHeight="1" x14ac:dyDescent="0.2">
      <c r="A4" s="180">
        <v>2</v>
      </c>
      <c r="B4" s="251" t="s">
        <v>524</v>
      </c>
      <c r="C4" s="138" t="s">
        <v>554</v>
      </c>
      <c r="D4" s="138" t="s">
        <v>288</v>
      </c>
      <c r="E4" s="139" t="s">
        <v>29</v>
      </c>
      <c r="F4" s="139" t="s">
        <v>64</v>
      </c>
      <c r="G4" s="139"/>
      <c r="H4" s="139" t="s">
        <v>558</v>
      </c>
      <c r="I4" s="139" t="s">
        <v>557</v>
      </c>
      <c r="J4" s="216">
        <v>1.0613425925925925E-2</v>
      </c>
      <c r="K4" s="217">
        <v>4</v>
      </c>
      <c r="L4" s="143" t="s">
        <v>34</v>
      </c>
      <c r="M4" s="198">
        <v>1082314</v>
      </c>
      <c r="N4" s="138" t="s">
        <v>47</v>
      </c>
      <c r="O4" s="206">
        <v>84952</v>
      </c>
      <c r="P4" s="207">
        <v>44463</v>
      </c>
      <c r="Q4" s="233">
        <v>7.8491084842291614E-2</v>
      </c>
      <c r="R4" s="206">
        <v>0</v>
      </c>
      <c r="S4" s="490">
        <v>0</v>
      </c>
      <c r="T4" s="206">
        <v>997362</v>
      </c>
      <c r="U4" s="233">
        <v>0.92150891515770839</v>
      </c>
      <c r="V4" s="234">
        <v>720883</v>
      </c>
      <c r="W4" s="181"/>
      <c r="X4" s="154"/>
      <c r="Y4" s="6"/>
      <c r="Z4" s="6"/>
      <c r="AA4" s="6"/>
      <c r="AB4" s="6"/>
      <c r="AC4" s="6"/>
      <c r="AD4" s="6"/>
      <c r="AE4" s="6"/>
      <c r="AF4" s="6"/>
    </row>
    <row r="5" spans="1:32" s="45" customFormat="1" ht="16" customHeight="1" x14ac:dyDescent="0.2">
      <c r="A5" s="180">
        <v>3</v>
      </c>
      <c r="B5" s="253" t="s">
        <v>48</v>
      </c>
      <c r="C5" s="253" t="s">
        <v>49</v>
      </c>
      <c r="D5" s="253" t="s">
        <v>118</v>
      </c>
      <c r="E5" s="328" t="s">
        <v>29</v>
      </c>
      <c r="F5" s="328" t="s">
        <v>30</v>
      </c>
      <c r="G5" s="328" t="s">
        <v>98</v>
      </c>
      <c r="H5" s="328" t="s">
        <v>120</v>
      </c>
      <c r="I5" s="328" t="s">
        <v>33</v>
      </c>
      <c r="J5" s="361">
        <v>2.71875E-2</v>
      </c>
      <c r="K5" s="426">
        <v>20</v>
      </c>
      <c r="L5" s="378" t="s">
        <v>53</v>
      </c>
      <c r="M5" s="382">
        <v>1051136</v>
      </c>
      <c r="N5" s="253" t="s">
        <v>87</v>
      </c>
      <c r="O5" s="391">
        <v>389121</v>
      </c>
      <c r="P5" s="396"/>
      <c r="Q5" s="403">
        <v>0.37019091725523623</v>
      </c>
      <c r="R5" s="407">
        <v>0</v>
      </c>
      <c r="S5" s="411">
        <v>0</v>
      </c>
      <c r="T5" s="396">
        <v>662015</v>
      </c>
      <c r="U5" s="403">
        <v>0.62980908274476377</v>
      </c>
      <c r="V5" s="416">
        <v>240146</v>
      </c>
      <c r="W5" s="184"/>
      <c r="X5" s="156"/>
      <c r="Y5" s="24"/>
      <c r="Z5" s="24"/>
      <c r="AA5" s="24"/>
      <c r="AB5" s="24"/>
      <c r="AC5" s="24"/>
      <c r="AD5" s="24"/>
      <c r="AE5" s="24"/>
      <c r="AF5" s="24"/>
    </row>
    <row r="6" spans="1:32" s="45" customFormat="1" ht="17" customHeight="1" x14ac:dyDescent="0.2">
      <c r="A6" s="180">
        <v>4</v>
      </c>
      <c r="B6" s="251" t="s">
        <v>55</v>
      </c>
      <c r="C6" s="138" t="s">
        <v>56</v>
      </c>
      <c r="D6" s="172" t="s">
        <v>508</v>
      </c>
      <c r="E6" s="172" t="s">
        <v>29</v>
      </c>
      <c r="F6" s="173" t="s">
        <v>30</v>
      </c>
      <c r="G6" s="173" t="s">
        <v>31</v>
      </c>
      <c r="H6" s="173" t="s">
        <v>76</v>
      </c>
      <c r="I6" s="172" t="s">
        <v>33</v>
      </c>
      <c r="J6" s="220">
        <v>2.8579282407407407E-2</v>
      </c>
      <c r="K6" s="221">
        <v>20</v>
      </c>
      <c r="L6" s="173" t="s">
        <v>34</v>
      </c>
      <c r="M6" s="200">
        <v>610625</v>
      </c>
      <c r="N6" s="172" t="s">
        <v>59</v>
      </c>
      <c r="O6" s="209">
        <v>276487</v>
      </c>
      <c r="P6" s="209">
        <v>110594</v>
      </c>
      <c r="Q6" s="239">
        <v>0.45279344933469806</v>
      </c>
      <c r="R6" s="209">
        <v>30158</v>
      </c>
      <c r="S6" s="240">
        <v>4.938874104401228E-2</v>
      </c>
      <c r="T6" s="209">
        <v>303980</v>
      </c>
      <c r="U6" s="239">
        <v>0.49781780962128969</v>
      </c>
      <c r="V6" s="209">
        <v>110954</v>
      </c>
      <c r="W6" s="181"/>
      <c r="X6" s="154"/>
      <c r="Y6" s="6"/>
      <c r="Z6" s="6"/>
      <c r="AA6" s="6"/>
      <c r="AB6" s="6"/>
      <c r="AC6" s="6"/>
      <c r="AD6" s="6"/>
      <c r="AE6" s="6"/>
      <c r="AF6" s="6"/>
    </row>
    <row r="7" spans="1:32" s="45" customFormat="1" ht="17" customHeight="1" x14ac:dyDescent="0.2">
      <c r="A7" s="514">
        <v>5</v>
      </c>
      <c r="B7" s="177" t="s">
        <v>48</v>
      </c>
      <c r="C7" s="174" t="s">
        <v>49</v>
      </c>
      <c r="D7" s="174" t="s">
        <v>50</v>
      </c>
      <c r="E7" s="174" t="s">
        <v>29</v>
      </c>
      <c r="F7" s="177" t="s">
        <v>300</v>
      </c>
      <c r="G7" s="177"/>
      <c r="H7" s="191" t="s">
        <v>51</v>
      </c>
      <c r="I7" s="177" t="s">
        <v>531</v>
      </c>
      <c r="J7" s="218">
        <v>3.3981481481481481E-2</v>
      </c>
      <c r="K7" s="423">
        <v>2</v>
      </c>
      <c r="L7" s="143" t="s">
        <v>53</v>
      </c>
      <c r="M7" s="199">
        <v>498520</v>
      </c>
      <c r="N7" s="174" t="s">
        <v>87</v>
      </c>
      <c r="O7" s="201">
        <v>294761</v>
      </c>
      <c r="P7" s="201"/>
      <c r="Q7" s="241">
        <v>0.59127216561020624</v>
      </c>
      <c r="R7" s="201">
        <v>0</v>
      </c>
      <c r="S7" s="411">
        <v>0</v>
      </c>
      <c r="T7" s="201">
        <v>203759</v>
      </c>
      <c r="U7" s="241">
        <v>0.40872783438979376</v>
      </c>
      <c r="V7" s="201">
        <v>33776</v>
      </c>
      <c r="W7" s="184"/>
      <c r="X7" s="156"/>
      <c r="Y7" s="24"/>
      <c r="Z7" s="24"/>
      <c r="AA7" s="24"/>
      <c r="AB7" s="24"/>
      <c r="AC7" s="24"/>
      <c r="AD7" s="24"/>
      <c r="AE7" s="24"/>
      <c r="AF7" s="24"/>
    </row>
    <row r="8" spans="1:32" s="45" customFormat="1" ht="17" customHeight="1" x14ac:dyDescent="0.2">
      <c r="A8" s="180">
        <v>6</v>
      </c>
      <c r="B8" s="253" t="s">
        <v>610</v>
      </c>
      <c r="C8" s="253" t="s">
        <v>610</v>
      </c>
      <c r="D8" s="253" t="s">
        <v>611</v>
      </c>
      <c r="E8" s="328" t="s">
        <v>29</v>
      </c>
      <c r="F8" s="327" t="s">
        <v>300</v>
      </c>
      <c r="G8" s="328"/>
      <c r="H8" s="328" t="s">
        <v>40</v>
      </c>
      <c r="I8" s="328" t="s">
        <v>33</v>
      </c>
      <c r="J8" s="361">
        <v>1.90625E-2</v>
      </c>
      <c r="K8" s="426">
        <v>3</v>
      </c>
      <c r="L8" s="378" t="s">
        <v>34</v>
      </c>
      <c r="M8" s="382">
        <v>481208</v>
      </c>
      <c r="N8" s="253" t="s">
        <v>42</v>
      </c>
      <c r="O8" s="391">
        <v>444628</v>
      </c>
      <c r="P8" s="396">
        <v>199942</v>
      </c>
      <c r="Q8" s="403">
        <v>0.92398297617662217</v>
      </c>
      <c r="R8" s="407"/>
      <c r="S8" s="411"/>
      <c r="T8" s="396">
        <v>36580</v>
      </c>
      <c r="U8" s="403">
        <v>7.6017023823377827E-2</v>
      </c>
      <c r="V8" s="416"/>
      <c r="W8" s="181"/>
      <c r="X8" s="154"/>
      <c r="Y8" s="6"/>
      <c r="Z8" s="6"/>
      <c r="AA8" s="6"/>
      <c r="AB8" s="6"/>
      <c r="AC8" s="6"/>
      <c r="AD8" s="6"/>
      <c r="AE8" s="6"/>
      <c r="AF8" s="6"/>
    </row>
    <row r="9" spans="1:32" s="45" customFormat="1" ht="17" customHeight="1" x14ac:dyDescent="0.2">
      <c r="A9" s="180">
        <v>7</v>
      </c>
      <c r="B9" s="251" t="s">
        <v>55</v>
      </c>
      <c r="C9" s="138" t="s">
        <v>56</v>
      </c>
      <c r="D9" s="172" t="s">
        <v>57</v>
      </c>
      <c r="E9" s="142" t="s">
        <v>29</v>
      </c>
      <c r="F9" s="143" t="s">
        <v>30</v>
      </c>
      <c r="G9" s="143" t="s">
        <v>31</v>
      </c>
      <c r="H9" s="143" t="s">
        <v>58</v>
      </c>
      <c r="I9" s="143" t="s">
        <v>33</v>
      </c>
      <c r="J9" s="216">
        <v>9.1087962962962971E-3</v>
      </c>
      <c r="K9" s="217">
        <v>24</v>
      </c>
      <c r="L9" s="143" t="s">
        <v>34</v>
      </c>
      <c r="M9" s="199">
        <v>462872</v>
      </c>
      <c r="N9" s="138" t="s">
        <v>59</v>
      </c>
      <c r="O9" s="206">
        <v>270445</v>
      </c>
      <c r="P9" s="206">
        <v>108178</v>
      </c>
      <c r="Q9" s="233">
        <v>0.58427599854819479</v>
      </c>
      <c r="R9" s="206">
        <v>63522</v>
      </c>
      <c r="S9" s="237">
        <v>0.1372344838313832</v>
      </c>
      <c r="T9" s="206">
        <v>128905</v>
      </c>
      <c r="U9" s="513">
        <v>0.27848951762042207</v>
      </c>
      <c r="V9" s="206">
        <v>29855.146981231628</v>
      </c>
      <c r="W9" s="181"/>
      <c r="X9" s="154"/>
      <c r="Y9" s="6"/>
      <c r="Z9" s="6"/>
      <c r="AA9" s="6"/>
      <c r="AB9" s="6"/>
      <c r="AC9" s="6"/>
      <c r="AD9" s="6"/>
      <c r="AE9" s="6"/>
      <c r="AF9" s="6"/>
    </row>
    <row r="10" spans="1:32" s="45" customFormat="1" ht="17" customHeight="1" x14ac:dyDescent="0.2">
      <c r="A10" s="180">
        <v>8</v>
      </c>
      <c r="B10" s="170" t="s">
        <v>26</v>
      </c>
      <c r="C10" s="174" t="s">
        <v>27</v>
      </c>
      <c r="D10" s="175" t="s">
        <v>63</v>
      </c>
      <c r="E10" s="142" t="s">
        <v>29</v>
      </c>
      <c r="F10" s="143" t="s">
        <v>64</v>
      </c>
      <c r="G10" s="143" t="s">
        <v>36</v>
      </c>
      <c r="H10" s="143" t="s">
        <v>65</v>
      </c>
      <c r="I10" s="142" t="s">
        <v>33</v>
      </c>
      <c r="J10" s="216">
        <v>1.6018518518518519E-2</v>
      </c>
      <c r="K10" s="420">
        <v>3</v>
      </c>
      <c r="L10" s="173" t="s">
        <v>41</v>
      </c>
      <c r="M10" s="199">
        <v>384509</v>
      </c>
      <c r="N10" s="138" t="s">
        <v>35</v>
      </c>
      <c r="O10" s="206">
        <v>295614</v>
      </c>
      <c r="P10" s="206" t="s">
        <v>36</v>
      </c>
      <c r="Q10" s="233">
        <v>0.76880905258394472</v>
      </c>
      <c r="R10" s="206">
        <v>0</v>
      </c>
      <c r="S10" s="237">
        <v>0</v>
      </c>
      <c r="T10" s="206">
        <v>88895</v>
      </c>
      <c r="U10" s="238">
        <v>0.23119094741605528</v>
      </c>
      <c r="V10" s="206"/>
      <c r="W10" s="181"/>
      <c r="X10" s="154"/>
      <c r="Y10" s="6"/>
      <c r="Z10" s="6"/>
      <c r="AA10" s="6"/>
      <c r="AB10" s="6"/>
      <c r="AC10" s="6"/>
      <c r="AD10" s="6"/>
      <c r="AE10" s="6"/>
      <c r="AF10" s="6"/>
    </row>
    <row r="11" spans="1:32" s="45" customFormat="1" ht="17" customHeight="1" x14ac:dyDescent="0.2">
      <c r="A11" s="514">
        <v>9</v>
      </c>
      <c r="B11" s="253" t="s">
        <v>55</v>
      </c>
      <c r="C11" s="253" t="s">
        <v>56</v>
      </c>
      <c r="D11" s="253" t="s">
        <v>509</v>
      </c>
      <c r="E11" s="328" t="s">
        <v>29</v>
      </c>
      <c r="F11" s="328" t="s">
        <v>30</v>
      </c>
      <c r="G11" s="328" t="s">
        <v>31</v>
      </c>
      <c r="H11" s="328" t="s">
        <v>74</v>
      </c>
      <c r="I11" s="328" t="s">
        <v>33</v>
      </c>
      <c r="J11" s="361">
        <v>1.0949074074074075E-2</v>
      </c>
      <c r="K11" s="426">
        <v>27</v>
      </c>
      <c r="L11" s="378" t="s">
        <v>34</v>
      </c>
      <c r="M11" s="382">
        <v>335890</v>
      </c>
      <c r="N11" s="253" t="s">
        <v>59</v>
      </c>
      <c r="O11" s="391">
        <v>224538</v>
      </c>
      <c r="P11" s="396">
        <v>89815</v>
      </c>
      <c r="Q11" s="403">
        <v>0.6684867069576349</v>
      </c>
      <c r="R11" s="407">
        <v>48214</v>
      </c>
      <c r="S11" s="411">
        <v>0.14354104022150108</v>
      </c>
      <c r="T11" s="396">
        <v>63138</v>
      </c>
      <c r="U11" s="403">
        <v>0.18797225282086397</v>
      </c>
      <c r="V11" s="416">
        <v>26189.327652930471</v>
      </c>
      <c r="W11" s="181"/>
      <c r="X11" s="154"/>
      <c r="Y11" s="6"/>
      <c r="Z11" s="6"/>
      <c r="AA11" s="6"/>
      <c r="AB11" s="6"/>
      <c r="AC11" s="6"/>
      <c r="AD11" s="6"/>
      <c r="AE11" s="6"/>
      <c r="AF11" s="6"/>
    </row>
    <row r="12" spans="1:32" s="45" customFormat="1" ht="17" customHeight="1" x14ac:dyDescent="0.2">
      <c r="A12" s="180">
        <v>10</v>
      </c>
      <c r="B12" s="174" t="s">
        <v>66</v>
      </c>
      <c r="C12" s="174" t="s">
        <v>67</v>
      </c>
      <c r="D12" s="174" t="s">
        <v>68</v>
      </c>
      <c r="E12" s="174" t="s">
        <v>29</v>
      </c>
      <c r="F12" s="177" t="s">
        <v>64</v>
      </c>
      <c r="G12" s="177" t="s">
        <v>85</v>
      </c>
      <c r="H12" s="314" t="s">
        <v>69</v>
      </c>
      <c r="I12" s="174" t="s">
        <v>33</v>
      </c>
      <c r="J12" s="218">
        <v>2.3391203703703702E-2</v>
      </c>
      <c r="K12" s="423">
        <v>3</v>
      </c>
      <c r="L12" s="143" t="s">
        <v>34</v>
      </c>
      <c r="M12" s="199">
        <v>312267</v>
      </c>
      <c r="N12" s="174" t="s">
        <v>544</v>
      </c>
      <c r="O12" s="201">
        <v>182467</v>
      </c>
      <c r="P12" s="219">
        <v>67332</v>
      </c>
      <c r="Q12" s="233">
        <v>0.58433007650504221</v>
      </c>
      <c r="R12" s="315">
        <v>0</v>
      </c>
      <c r="S12" s="279">
        <v>0</v>
      </c>
      <c r="T12" s="201">
        <v>129800</v>
      </c>
      <c r="U12" s="233">
        <v>0.41566992349495785</v>
      </c>
      <c r="V12" s="201">
        <v>58100</v>
      </c>
      <c r="W12" s="181"/>
      <c r="X12" s="154"/>
      <c r="Y12" s="6"/>
      <c r="Z12" s="6"/>
      <c r="AA12" s="6"/>
      <c r="AB12" s="6"/>
      <c r="AC12" s="6"/>
      <c r="AD12" s="6"/>
      <c r="AE12" s="6"/>
      <c r="AF12" s="6"/>
    </row>
    <row r="13" spans="1:32" s="45" customFormat="1" ht="17" customHeight="1" x14ac:dyDescent="0.2">
      <c r="A13" s="180">
        <v>11</v>
      </c>
      <c r="B13" s="170" t="s">
        <v>66</v>
      </c>
      <c r="C13" s="174" t="s">
        <v>67</v>
      </c>
      <c r="D13" s="175" t="s">
        <v>591</v>
      </c>
      <c r="E13" s="174" t="s">
        <v>29</v>
      </c>
      <c r="F13" s="143" t="s">
        <v>64</v>
      </c>
      <c r="G13" s="143"/>
      <c r="H13" s="143" t="s">
        <v>592</v>
      </c>
      <c r="I13" s="142" t="s">
        <v>33</v>
      </c>
      <c r="J13" s="216">
        <v>0</v>
      </c>
      <c r="K13" s="420">
        <v>0</v>
      </c>
      <c r="L13" s="143" t="s">
        <v>34</v>
      </c>
      <c r="M13" s="198">
        <v>289069</v>
      </c>
      <c r="N13" s="138" t="s">
        <v>544</v>
      </c>
      <c r="O13" s="206">
        <v>7369</v>
      </c>
      <c r="P13" s="206">
        <v>3221</v>
      </c>
      <c r="Q13" s="233">
        <v>2.5492183527116363E-2</v>
      </c>
      <c r="R13" s="206">
        <v>0</v>
      </c>
      <c r="S13" s="237">
        <v>0</v>
      </c>
      <c r="T13" s="206">
        <v>281700</v>
      </c>
      <c r="U13" s="238">
        <v>0.97450781647288365</v>
      </c>
      <c r="V13" s="206">
        <v>120500</v>
      </c>
      <c r="W13" s="181"/>
      <c r="X13" s="154"/>
      <c r="Y13" s="6"/>
      <c r="Z13" s="6"/>
      <c r="AA13" s="6"/>
      <c r="AB13" s="6"/>
      <c r="AC13" s="6"/>
      <c r="AD13" s="6"/>
      <c r="AE13" s="6"/>
      <c r="AF13" s="6"/>
    </row>
    <row r="14" spans="1:32" s="264" customFormat="1" ht="17" customHeight="1" x14ac:dyDescent="0.2">
      <c r="A14" s="180">
        <v>12</v>
      </c>
      <c r="B14" s="251" t="s">
        <v>524</v>
      </c>
      <c r="C14" s="138" t="s">
        <v>554</v>
      </c>
      <c r="D14" s="138" t="s">
        <v>562</v>
      </c>
      <c r="E14" s="139" t="s">
        <v>29</v>
      </c>
      <c r="F14" s="139" t="s">
        <v>30</v>
      </c>
      <c r="G14" s="139"/>
      <c r="H14" s="139" t="s">
        <v>563</v>
      </c>
      <c r="I14" s="139" t="s">
        <v>557</v>
      </c>
      <c r="J14" s="214">
        <v>1.7384259259259259E-2</v>
      </c>
      <c r="K14" s="215">
        <v>19</v>
      </c>
      <c r="L14" s="143" t="s">
        <v>34</v>
      </c>
      <c r="M14" s="198">
        <v>288295</v>
      </c>
      <c r="N14" s="138" t="s">
        <v>47</v>
      </c>
      <c r="O14" s="204">
        <v>177495</v>
      </c>
      <c r="P14" s="205">
        <v>55294</v>
      </c>
      <c r="Q14" s="229">
        <v>0.61567144764910942</v>
      </c>
      <c r="R14" s="204">
        <v>0</v>
      </c>
      <c r="S14" s="230">
        <v>0</v>
      </c>
      <c r="T14" s="231">
        <v>110800</v>
      </c>
      <c r="U14" s="232">
        <v>0.38432855235089058</v>
      </c>
      <c r="V14" s="231">
        <v>59978</v>
      </c>
      <c r="W14" s="181"/>
      <c r="X14" s="154"/>
      <c r="Y14" s="6"/>
      <c r="Z14" s="6"/>
      <c r="AA14" s="6"/>
      <c r="AB14" s="6"/>
      <c r="AC14" s="6"/>
      <c r="AD14" s="6"/>
      <c r="AE14" s="6"/>
      <c r="AF14" s="6"/>
    </row>
    <row r="15" spans="1:32" s="264" customFormat="1" ht="17" customHeight="1" x14ac:dyDescent="0.2">
      <c r="A15" s="514">
        <v>13</v>
      </c>
      <c r="B15" s="138" t="s">
        <v>524</v>
      </c>
      <c r="C15" s="174" t="s">
        <v>554</v>
      </c>
      <c r="D15" s="138" t="s">
        <v>555</v>
      </c>
      <c r="E15" s="174" t="s">
        <v>29</v>
      </c>
      <c r="F15" s="139" t="s">
        <v>30</v>
      </c>
      <c r="G15" s="139"/>
      <c r="H15" s="139" t="s">
        <v>556</v>
      </c>
      <c r="I15" s="139" t="s">
        <v>557</v>
      </c>
      <c r="J15" s="216">
        <v>4.207175925925926E-2</v>
      </c>
      <c r="K15" s="420">
        <v>3</v>
      </c>
      <c r="L15" s="143" t="s">
        <v>34</v>
      </c>
      <c r="M15" s="198">
        <v>241931</v>
      </c>
      <c r="N15" s="138" t="s">
        <v>47</v>
      </c>
      <c r="O15" s="206">
        <v>123181</v>
      </c>
      <c r="P15" s="207">
        <v>57126</v>
      </c>
      <c r="Q15" s="233">
        <v>0.50915756972029214</v>
      </c>
      <c r="R15" s="198">
        <v>0</v>
      </c>
      <c r="S15" s="230">
        <v>0</v>
      </c>
      <c r="T15" s="206">
        <v>118750</v>
      </c>
      <c r="U15" s="233">
        <v>0.49084243027970786</v>
      </c>
      <c r="V15" s="234">
        <v>50100</v>
      </c>
      <c r="W15" s="181"/>
      <c r="X15" s="154"/>
      <c r="Y15" s="6"/>
      <c r="Z15" s="6"/>
      <c r="AA15" s="6"/>
      <c r="AB15" s="6"/>
      <c r="AC15" s="6"/>
      <c r="AD15" s="6"/>
      <c r="AE15" s="6"/>
      <c r="AF15" s="6"/>
    </row>
    <row r="16" spans="1:32" s="264" customFormat="1" ht="17" customHeight="1" x14ac:dyDescent="0.2">
      <c r="A16" s="180">
        <v>14</v>
      </c>
      <c r="B16" s="251" t="s">
        <v>26</v>
      </c>
      <c r="C16" s="138" t="s">
        <v>27</v>
      </c>
      <c r="D16" s="172" t="s">
        <v>525</v>
      </c>
      <c r="E16" s="142" t="s">
        <v>29</v>
      </c>
      <c r="F16" s="143" t="s">
        <v>30</v>
      </c>
      <c r="G16" s="143" t="s">
        <v>36</v>
      </c>
      <c r="H16" s="143" t="s">
        <v>526</v>
      </c>
      <c r="I16" s="142" t="s">
        <v>33</v>
      </c>
      <c r="J16" s="216">
        <v>2.6296296296296293E-2</v>
      </c>
      <c r="K16" s="217">
        <v>9</v>
      </c>
      <c r="L16" s="143" t="s">
        <v>41</v>
      </c>
      <c r="M16" s="198">
        <v>236837</v>
      </c>
      <c r="N16" s="138" t="s">
        <v>42</v>
      </c>
      <c r="O16" s="206">
        <v>69629</v>
      </c>
      <c r="P16" s="206">
        <v>45024</v>
      </c>
      <c r="Q16" s="233">
        <v>0.29399544834633101</v>
      </c>
      <c r="R16" s="206">
        <v>0</v>
      </c>
      <c r="S16" s="237">
        <v>0</v>
      </c>
      <c r="T16" s="206">
        <v>167208</v>
      </c>
      <c r="U16" s="238">
        <v>0.70600455165366893</v>
      </c>
      <c r="V16" s="206"/>
      <c r="W16" s="181"/>
      <c r="X16" s="154"/>
      <c r="Y16" s="6"/>
      <c r="Z16" s="6"/>
      <c r="AA16" s="6"/>
      <c r="AB16" s="6"/>
      <c r="AC16" s="6"/>
      <c r="AD16" s="6"/>
      <c r="AE16" s="6"/>
      <c r="AF16" s="6"/>
    </row>
    <row r="17" spans="1:32" s="264" customFormat="1" ht="17" customHeight="1" x14ac:dyDescent="0.2">
      <c r="A17" s="180">
        <v>15</v>
      </c>
      <c r="B17" s="251" t="s">
        <v>26</v>
      </c>
      <c r="C17" s="138" t="s">
        <v>27</v>
      </c>
      <c r="D17" s="142" t="s">
        <v>77</v>
      </c>
      <c r="E17" s="142" t="s">
        <v>29</v>
      </c>
      <c r="F17" s="143" t="s">
        <v>30</v>
      </c>
      <c r="G17" s="143" t="s">
        <v>31</v>
      </c>
      <c r="H17" s="143" t="s">
        <v>78</v>
      </c>
      <c r="I17" s="142" t="s">
        <v>33</v>
      </c>
      <c r="J17" s="216">
        <v>1.113425925925926E-2</v>
      </c>
      <c r="K17" s="217">
        <v>23</v>
      </c>
      <c r="L17" s="143" t="s">
        <v>41</v>
      </c>
      <c r="M17" s="199">
        <v>203925</v>
      </c>
      <c r="N17" s="138" t="s">
        <v>42</v>
      </c>
      <c r="O17" s="206">
        <v>173704</v>
      </c>
      <c r="P17" s="206">
        <v>110089</v>
      </c>
      <c r="Q17" s="233">
        <v>0.85180335907809246</v>
      </c>
      <c r="R17" s="206">
        <v>0</v>
      </c>
      <c r="S17" s="237">
        <v>0</v>
      </c>
      <c r="T17" s="201">
        <v>30221</v>
      </c>
      <c r="U17" s="233">
        <v>0.14819664092190757</v>
      </c>
      <c r="V17" s="206"/>
      <c r="W17" s="181"/>
      <c r="X17" s="154"/>
      <c r="Y17" s="6"/>
      <c r="Z17" s="6"/>
      <c r="AA17" s="6"/>
      <c r="AB17" s="6"/>
      <c r="AC17" s="6"/>
      <c r="AD17" s="6"/>
      <c r="AE17" s="6"/>
      <c r="AF17" s="6"/>
    </row>
    <row r="18" spans="1:32" s="45" customFormat="1" ht="17" customHeight="1" x14ac:dyDescent="0.2">
      <c r="A18" s="180">
        <v>16</v>
      </c>
      <c r="B18" s="251" t="s">
        <v>524</v>
      </c>
      <c r="C18" s="138" t="s">
        <v>554</v>
      </c>
      <c r="D18" s="175" t="s">
        <v>286</v>
      </c>
      <c r="E18" s="174" t="s">
        <v>29</v>
      </c>
      <c r="F18" s="143" t="s">
        <v>30</v>
      </c>
      <c r="G18" s="143"/>
      <c r="H18" s="143" t="s">
        <v>565</v>
      </c>
      <c r="I18" s="142" t="s">
        <v>557</v>
      </c>
      <c r="J18" s="249">
        <v>3.0023148148148149E-2</v>
      </c>
      <c r="K18" s="217">
        <v>20</v>
      </c>
      <c r="L18" s="143" t="s">
        <v>34</v>
      </c>
      <c r="M18" s="198">
        <v>177329</v>
      </c>
      <c r="N18" s="138" t="s">
        <v>47</v>
      </c>
      <c r="O18" s="206">
        <v>90029</v>
      </c>
      <c r="P18" s="206">
        <v>41622</v>
      </c>
      <c r="Q18" s="233">
        <v>0.5076947369014656</v>
      </c>
      <c r="R18" s="206">
        <v>0</v>
      </c>
      <c r="S18" s="237">
        <v>0</v>
      </c>
      <c r="T18" s="206">
        <v>87300</v>
      </c>
      <c r="U18" s="238">
        <v>0.49230526309853434</v>
      </c>
      <c r="V18" s="206">
        <v>43681</v>
      </c>
      <c r="W18" s="181"/>
      <c r="X18" s="154"/>
      <c r="Y18" s="6"/>
      <c r="Z18" s="6"/>
      <c r="AA18" s="6"/>
      <c r="AB18" s="6"/>
      <c r="AC18" s="6"/>
      <c r="AD18" s="6"/>
      <c r="AE18" s="6"/>
      <c r="AF18" s="6"/>
    </row>
    <row r="19" spans="1:32" s="45" customFormat="1" ht="17" customHeight="1" x14ac:dyDescent="0.2">
      <c r="A19" s="514">
        <v>17</v>
      </c>
      <c r="B19" s="177" t="s">
        <v>48</v>
      </c>
      <c r="C19" s="174" t="s">
        <v>49</v>
      </c>
      <c r="D19" s="174" t="s">
        <v>79</v>
      </c>
      <c r="E19" s="174" t="s">
        <v>29</v>
      </c>
      <c r="F19" s="177" t="s">
        <v>80</v>
      </c>
      <c r="G19" s="177" t="s">
        <v>81</v>
      </c>
      <c r="H19" s="189" t="s">
        <v>82</v>
      </c>
      <c r="I19" s="174" t="s">
        <v>531</v>
      </c>
      <c r="J19" s="222">
        <v>0</v>
      </c>
      <c r="K19" s="219">
        <v>0</v>
      </c>
      <c r="L19" s="143" t="s">
        <v>53</v>
      </c>
      <c r="M19" s="199">
        <v>166645</v>
      </c>
      <c r="N19" s="174" t="s">
        <v>87</v>
      </c>
      <c r="O19" s="201">
        <v>121364</v>
      </c>
      <c r="P19" s="201"/>
      <c r="Q19" s="233">
        <v>0.72827867622790965</v>
      </c>
      <c r="R19" s="206">
        <v>0</v>
      </c>
      <c r="S19" s="279">
        <v>0</v>
      </c>
      <c r="T19" s="201">
        <v>45281</v>
      </c>
      <c r="U19" s="233">
        <v>0.27172132377209035</v>
      </c>
      <c r="V19" s="201">
        <v>7559</v>
      </c>
      <c r="W19" s="184"/>
      <c r="X19" s="156"/>
      <c r="Y19" s="24"/>
      <c r="Z19" s="24"/>
      <c r="AA19" s="24"/>
      <c r="AB19" s="24"/>
      <c r="AC19" s="24"/>
      <c r="AD19" s="24"/>
      <c r="AE19" s="24"/>
      <c r="AF19" s="24"/>
    </row>
    <row r="20" spans="1:32" s="45" customFormat="1" ht="17" customHeight="1" x14ac:dyDescent="0.2">
      <c r="A20" s="180">
        <v>18</v>
      </c>
      <c r="B20" s="174" t="s">
        <v>610</v>
      </c>
      <c r="C20" s="171" t="s">
        <v>610</v>
      </c>
      <c r="D20" s="174" t="s">
        <v>612</v>
      </c>
      <c r="E20" s="142" t="s">
        <v>29</v>
      </c>
      <c r="F20" s="177" t="s">
        <v>602</v>
      </c>
      <c r="G20" s="177"/>
      <c r="H20" s="174" t="s">
        <v>550</v>
      </c>
      <c r="I20" s="177" t="s">
        <v>33</v>
      </c>
      <c r="J20" s="218">
        <v>2.9525462962962962E-2</v>
      </c>
      <c r="K20" s="423">
        <v>3</v>
      </c>
      <c r="L20" s="177" t="s">
        <v>34</v>
      </c>
      <c r="M20" s="199">
        <v>158126</v>
      </c>
      <c r="N20" s="174" t="s">
        <v>42</v>
      </c>
      <c r="O20" s="201">
        <v>152231</v>
      </c>
      <c r="P20" s="210">
        <v>76968</v>
      </c>
      <c r="Q20" s="241">
        <v>0.96271960335428708</v>
      </c>
      <c r="R20" s="199"/>
      <c r="S20" s="237"/>
      <c r="T20" s="199">
        <v>5895</v>
      </c>
      <c r="U20" s="241">
        <v>3.7280396645712914E-2</v>
      </c>
      <c r="V20" s="201"/>
      <c r="W20" s="183"/>
      <c r="X20" s="156"/>
      <c r="Y20" s="24"/>
      <c r="Z20" s="24"/>
      <c r="AA20" s="24"/>
      <c r="AB20" s="24"/>
      <c r="AC20" s="24"/>
      <c r="AD20" s="24"/>
      <c r="AE20" s="24"/>
      <c r="AF20" s="24"/>
    </row>
    <row r="21" spans="1:32" s="45" customFormat="1" ht="17" customHeight="1" x14ac:dyDescent="0.2">
      <c r="A21" s="180">
        <v>19</v>
      </c>
      <c r="B21" s="138" t="s">
        <v>48</v>
      </c>
      <c r="C21" s="174" t="s">
        <v>83</v>
      </c>
      <c r="D21" s="174" t="s">
        <v>84</v>
      </c>
      <c r="E21" s="139" t="s">
        <v>29</v>
      </c>
      <c r="F21" s="177" t="s">
        <v>64</v>
      </c>
      <c r="G21" s="177" t="s">
        <v>85</v>
      </c>
      <c r="H21" s="191" t="s">
        <v>86</v>
      </c>
      <c r="I21" s="174" t="s">
        <v>33</v>
      </c>
      <c r="J21" s="218">
        <v>2.6817129629629628E-2</v>
      </c>
      <c r="K21" s="423">
        <v>3</v>
      </c>
      <c r="L21" s="143" t="s">
        <v>53</v>
      </c>
      <c r="M21" s="199">
        <v>144616</v>
      </c>
      <c r="N21" s="174" t="s">
        <v>87</v>
      </c>
      <c r="O21" s="201">
        <v>54372</v>
      </c>
      <c r="P21" s="201"/>
      <c r="Q21" s="235">
        <v>0.37597499585108146</v>
      </c>
      <c r="R21" s="206">
        <v>0</v>
      </c>
      <c r="S21" s="247">
        <v>0</v>
      </c>
      <c r="T21" s="201">
        <v>90244</v>
      </c>
      <c r="U21" s="235">
        <v>0.62402500414891848</v>
      </c>
      <c r="V21" s="201">
        <v>43301</v>
      </c>
      <c r="W21" s="181"/>
      <c r="X21" s="154"/>
      <c r="Y21" s="6"/>
      <c r="Z21" s="6"/>
      <c r="AA21" s="6"/>
      <c r="AB21" s="6"/>
      <c r="AC21" s="6"/>
      <c r="AD21" s="6"/>
      <c r="AE21" s="6"/>
      <c r="AF21" s="6"/>
    </row>
    <row r="22" spans="1:32" s="45" customFormat="1" ht="17" customHeight="1" x14ac:dyDescent="0.2">
      <c r="A22" s="180">
        <v>20</v>
      </c>
      <c r="B22" s="177" t="s">
        <v>610</v>
      </c>
      <c r="C22" s="174" t="s">
        <v>610</v>
      </c>
      <c r="D22" s="174" t="s">
        <v>613</v>
      </c>
      <c r="E22" s="177" t="s">
        <v>29</v>
      </c>
      <c r="F22" s="177" t="s">
        <v>64</v>
      </c>
      <c r="G22" s="177"/>
      <c r="H22" s="189" t="s">
        <v>93</v>
      </c>
      <c r="I22" s="177" t="s">
        <v>33</v>
      </c>
      <c r="J22" s="218"/>
      <c r="K22" s="423">
        <v>0</v>
      </c>
      <c r="L22" s="143" t="s">
        <v>34</v>
      </c>
      <c r="M22" s="199">
        <v>135981</v>
      </c>
      <c r="N22" s="174" t="s">
        <v>42</v>
      </c>
      <c r="O22" s="201">
        <v>110029</v>
      </c>
      <c r="P22" s="201">
        <v>47649</v>
      </c>
      <c r="Q22" s="241">
        <v>0.80914980769372191</v>
      </c>
      <c r="R22" s="199"/>
      <c r="S22" s="199"/>
      <c r="T22" s="201">
        <v>25952</v>
      </c>
      <c r="U22" s="241">
        <v>0.19085019230627809</v>
      </c>
      <c r="V22" s="210"/>
      <c r="W22" s="184"/>
      <c r="X22" s="157"/>
      <c r="Y22" s="30"/>
      <c r="Z22" s="30"/>
      <c r="AA22" s="30"/>
      <c r="AB22" s="30"/>
      <c r="AC22" s="30"/>
      <c r="AD22" s="30"/>
      <c r="AE22" s="30"/>
      <c r="AF22" s="30"/>
    </row>
    <row r="23" spans="1:32" s="45" customFormat="1" ht="17" customHeight="1" x14ac:dyDescent="0.2">
      <c r="A23" s="514">
        <v>21</v>
      </c>
      <c r="B23" s="253" t="s">
        <v>26</v>
      </c>
      <c r="C23" s="253" t="s">
        <v>27</v>
      </c>
      <c r="D23" s="253" t="s">
        <v>94</v>
      </c>
      <c r="E23" s="328" t="s">
        <v>29</v>
      </c>
      <c r="F23" s="328" t="s">
        <v>95</v>
      </c>
      <c r="G23" s="328" t="s">
        <v>36</v>
      </c>
      <c r="H23" s="328" t="s">
        <v>96</v>
      </c>
      <c r="I23" s="328" t="s">
        <v>33</v>
      </c>
      <c r="J23" s="361">
        <v>5.4699074074074074E-2</v>
      </c>
      <c r="K23" s="426">
        <v>5</v>
      </c>
      <c r="L23" s="378" t="s">
        <v>41</v>
      </c>
      <c r="M23" s="382">
        <v>121795</v>
      </c>
      <c r="N23" s="253" t="s">
        <v>42</v>
      </c>
      <c r="O23" s="391">
        <v>97660</v>
      </c>
      <c r="P23" s="396">
        <v>56474</v>
      </c>
      <c r="Q23" s="403">
        <v>0.80183915595878319</v>
      </c>
      <c r="R23" s="206">
        <v>0</v>
      </c>
      <c r="S23" s="237">
        <v>0</v>
      </c>
      <c r="T23" s="396">
        <v>24135</v>
      </c>
      <c r="U23" s="403">
        <v>0.19816084404121681</v>
      </c>
      <c r="V23" s="416"/>
      <c r="W23" s="181"/>
      <c r="X23" s="154"/>
      <c r="Y23" s="6"/>
      <c r="Z23" s="6"/>
      <c r="AA23" s="6"/>
      <c r="AB23" s="6"/>
      <c r="AC23" s="6"/>
      <c r="AD23" s="6"/>
      <c r="AE23" s="6"/>
      <c r="AF23" s="6"/>
    </row>
    <row r="24" spans="1:32" s="45" customFormat="1" ht="17" customHeight="1" x14ac:dyDescent="0.2">
      <c r="A24" s="180">
        <v>22</v>
      </c>
      <c r="B24" s="177" t="s">
        <v>48</v>
      </c>
      <c r="C24" s="174" t="s">
        <v>49</v>
      </c>
      <c r="D24" s="174" t="s">
        <v>137</v>
      </c>
      <c r="E24" s="174" t="s">
        <v>29</v>
      </c>
      <c r="F24" s="177" t="s">
        <v>308</v>
      </c>
      <c r="G24" s="177" t="s">
        <v>113</v>
      </c>
      <c r="H24" s="191" t="s">
        <v>138</v>
      </c>
      <c r="I24" s="174" t="s">
        <v>33</v>
      </c>
      <c r="J24" s="218">
        <v>1.6087962962962964E-2</v>
      </c>
      <c r="K24" s="219">
        <v>4</v>
      </c>
      <c r="L24" s="143" t="s">
        <v>53</v>
      </c>
      <c r="M24" s="199">
        <v>118991</v>
      </c>
      <c r="N24" s="174" t="s">
        <v>87</v>
      </c>
      <c r="O24" s="201">
        <v>91156</v>
      </c>
      <c r="P24" s="201"/>
      <c r="Q24" s="235">
        <v>0.76607474514879281</v>
      </c>
      <c r="R24" s="201">
        <v>0</v>
      </c>
      <c r="S24" s="247">
        <v>0</v>
      </c>
      <c r="T24" s="201">
        <v>27835</v>
      </c>
      <c r="U24" s="235">
        <v>0.23392525485120724</v>
      </c>
      <c r="V24" s="201">
        <v>7456</v>
      </c>
      <c r="W24" s="181"/>
      <c r="X24" s="154"/>
      <c r="Y24" s="6"/>
      <c r="Z24" s="6"/>
      <c r="AA24" s="6"/>
      <c r="AB24" s="6"/>
      <c r="AC24" s="6"/>
      <c r="AD24" s="6"/>
      <c r="AE24" s="6"/>
      <c r="AF24" s="6"/>
    </row>
    <row r="25" spans="1:32" s="45" customFormat="1" ht="17" customHeight="1" x14ac:dyDescent="0.2">
      <c r="A25" s="180">
        <v>23</v>
      </c>
      <c r="B25" s="170" t="s">
        <v>26</v>
      </c>
      <c r="C25" s="171" t="s">
        <v>27</v>
      </c>
      <c r="D25" s="172" t="s">
        <v>71</v>
      </c>
      <c r="E25" s="142" t="s">
        <v>29</v>
      </c>
      <c r="F25" s="143" t="s">
        <v>30</v>
      </c>
      <c r="G25" s="143"/>
      <c r="H25" s="143" t="s">
        <v>72</v>
      </c>
      <c r="I25" s="143" t="s">
        <v>33</v>
      </c>
      <c r="J25" s="216">
        <v>5.9918981481481483E-2</v>
      </c>
      <c r="K25" s="420">
        <v>1</v>
      </c>
      <c r="L25" s="143" t="s">
        <v>41</v>
      </c>
      <c r="M25" s="199">
        <v>108924</v>
      </c>
      <c r="N25" s="138" t="s">
        <v>35</v>
      </c>
      <c r="O25" s="206">
        <v>33962</v>
      </c>
      <c r="P25" s="206" t="s">
        <v>36</v>
      </c>
      <c r="Q25" s="233">
        <v>0.31179538026513898</v>
      </c>
      <c r="R25" s="206">
        <v>0</v>
      </c>
      <c r="S25" s="237">
        <v>0</v>
      </c>
      <c r="T25" s="206">
        <v>74962</v>
      </c>
      <c r="U25" s="238">
        <v>0.68820461973486102</v>
      </c>
      <c r="V25" s="206"/>
      <c r="W25" s="181"/>
      <c r="X25" s="154"/>
      <c r="Y25" s="6"/>
      <c r="Z25" s="6"/>
      <c r="AA25" s="6"/>
      <c r="AB25" s="6"/>
      <c r="AC25" s="6"/>
      <c r="AD25" s="6"/>
      <c r="AE25" s="6"/>
      <c r="AF25" s="6"/>
    </row>
    <row r="26" spans="1:32" s="45" customFormat="1" ht="17" customHeight="1" x14ac:dyDescent="0.2">
      <c r="A26" s="180">
        <v>24</v>
      </c>
      <c r="B26" s="170" t="s">
        <v>26</v>
      </c>
      <c r="C26" s="171" t="s">
        <v>27</v>
      </c>
      <c r="D26" s="172" t="s">
        <v>101</v>
      </c>
      <c r="E26" s="142" t="s">
        <v>29</v>
      </c>
      <c r="F26" s="143" t="s">
        <v>102</v>
      </c>
      <c r="G26" s="143" t="s">
        <v>36</v>
      </c>
      <c r="H26" s="143" t="s">
        <v>103</v>
      </c>
      <c r="I26" s="143" t="s">
        <v>33</v>
      </c>
      <c r="J26" s="216">
        <v>3.3506944444444443E-2</v>
      </c>
      <c r="K26" s="420">
        <v>4</v>
      </c>
      <c r="L26" s="143" t="s">
        <v>41</v>
      </c>
      <c r="M26" s="199">
        <v>105900</v>
      </c>
      <c r="N26" s="138" t="s">
        <v>42</v>
      </c>
      <c r="O26" s="206">
        <v>90352</v>
      </c>
      <c r="P26" s="206">
        <v>48384</v>
      </c>
      <c r="Q26" s="233">
        <v>0.85318224740321058</v>
      </c>
      <c r="R26" s="206">
        <v>0</v>
      </c>
      <c r="S26" s="237">
        <v>0</v>
      </c>
      <c r="T26" s="206">
        <v>15548</v>
      </c>
      <c r="U26" s="238">
        <v>0.14681775259678942</v>
      </c>
      <c r="V26" s="206"/>
      <c r="W26" s="181"/>
      <c r="X26" s="154"/>
      <c r="Y26" s="6"/>
      <c r="Z26" s="6"/>
      <c r="AA26" s="6"/>
      <c r="AB26" s="6"/>
      <c r="AC26" s="6"/>
      <c r="AD26" s="6"/>
      <c r="AE26" s="6"/>
      <c r="AF26" s="6"/>
    </row>
    <row r="27" spans="1:32" s="45" customFormat="1" ht="17" customHeight="1" x14ac:dyDescent="0.2">
      <c r="A27" s="514">
        <v>25</v>
      </c>
      <c r="B27" s="253" t="s">
        <v>524</v>
      </c>
      <c r="C27" s="253" t="s">
        <v>554</v>
      </c>
      <c r="D27" s="253" t="s">
        <v>566</v>
      </c>
      <c r="E27" s="328" t="s">
        <v>29</v>
      </c>
      <c r="F27" s="328" t="s">
        <v>30</v>
      </c>
      <c r="G27" s="328"/>
      <c r="H27" s="328" t="s">
        <v>564</v>
      </c>
      <c r="I27" s="328" t="s">
        <v>557</v>
      </c>
      <c r="J27" s="365">
        <v>2.6550925925925926E-2</v>
      </c>
      <c r="K27" s="422">
        <v>7</v>
      </c>
      <c r="L27" s="378" t="s">
        <v>34</v>
      </c>
      <c r="M27" s="382">
        <v>105083</v>
      </c>
      <c r="N27" s="253" t="s">
        <v>47</v>
      </c>
      <c r="O27" s="391">
        <v>61758</v>
      </c>
      <c r="P27" s="396">
        <v>19809</v>
      </c>
      <c r="Q27" s="403">
        <v>0.58770686029138874</v>
      </c>
      <c r="R27" s="407">
        <v>0</v>
      </c>
      <c r="S27" s="411">
        <v>0</v>
      </c>
      <c r="T27" s="396">
        <v>43325</v>
      </c>
      <c r="U27" s="403">
        <v>0.41229313970861131</v>
      </c>
      <c r="V27" s="416">
        <v>37023</v>
      </c>
      <c r="W27" s="181"/>
      <c r="X27" s="154"/>
      <c r="Y27" s="6"/>
      <c r="Z27" s="6"/>
      <c r="AA27" s="6"/>
      <c r="AB27" s="6"/>
      <c r="AC27" s="6"/>
      <c r="AD27" s="6"/>
      <c r="AE27" s="6"/>
      <c r="AF27" s="6"/>
    </row>
    <row r="28" spans="1:32" s="45" customFormat="1" ht="17" customHeight="1" x14ac:dyDescent="0.2">
      <c r="A28" s="180">
        <v>26</v>
      </c>
      <c r="B28" s="174" t="s">
        <v>26</v>
      </c>
      <c r="C28" s="174" t="s">
        <v>27</v>
      </c>
      <c r="D28" s="174" t="s">
        <v>139</v>
      </c>
      <c r="E28" s="174" t="s">
        <v>29</v>
      </c>
      <c r="F28" s="177" t="s">
        <v>140</v>
      </c>
      <c r="G28" s="177" t="s">
        <v>36</v>
      </c>
      <c r="H28" s="174" t="s">
        <v>141</v>
      </c>
      <c r="I28" s="177" t="s">
        <v>33</v>
      </c>
      <c r="J28" s="218">
        <v>1.8715277777777779E-2</v>
      </c>
      <c r="K28" s="423">
        <v>8</v>
      </c>
      <c r="L28" s="173" t="s">
        <v>41</v>
      </c>
      <c r="M28" s="199">
        <v>99849</v>
      </c>
      <c r="N28" s="174" t="s">
        <v>42</v>
      </c>
      <c r="O28" s="201">
        <v>63512</v>
      </c>
      <c r="P28" s="201">
        <v>45111</v>
      </c>
      <c r="Q28" s="233">
        <v>0.63608048152710595</v>
      </c>
      <c r="R28" s="206">
        <v>0</v>
      </c>
      <c r="S28" s="237">
        <v>0</v>
      </c>
      <c r="T28" s="201">
        <v>36337</v>
      </c>
      <c r="U28" s="233">
        <v>0.36391951847289405</v>
      </c>
      <c r="V28" s="201"/>
      <c r="W28" s="184"/>
      <c r="X28" s="156"/>
      <c r="Y28" s="24"/>
      <c r="Z28" s="24"/>
      <c r="AA28" s="24"/>
      <c r="AB28" s="24"/>
      <c r="AC28" s="24"/>
      <c r="AD28" s="24"/>
      <c r="AE28" s="24"/>
      <c r="AF28" s="24"/>
    </row>
    <row r="29" spans="1:32" s="45" customFormat="1" ht="17" customHeight="1" x14ac:dyDescent="0.2">
      <c r="A29" s="180">
        <v>27</v>
      </c>
      <c r="B29" s="251" t="s">
        <v>48</v>
      </c>
      <c r="C29" s="138" t="s">
        <v>133</v>
      </c>
      <c r="D29" s="138" t="s">
        <v>575</v>
      </c>
      <c r="E29" s="139" t="s">
        <v>29</v>
      </c>
      <c r="F29" s="139" t="s">
        <v>308</v>
      </c>
      <c r="G29" s="139" t="s">
        <v>113</v>
      </c>
      <c r="H29" s="139" t="s">
        <v>576</v>
      </c>
      <c r="I29" s="139" t="s">
        <v>33</v>
      </c>
      <c r="J29" s="216">
        <v>2.8217592592592593E-2</v>
      </c>
      <c r="K29" s="217">
        <v>8</v>
      </c>
      <c r="L29" s="143" t="s">
        <v>53</v>
      </c>
      <c r="M29" s="199">
        <v>85286</v>
      </c>
      <c r="N29" s="138" t="s">
        <v>87</v>
      </c>
      <c r="O29" s="206">
        <v>67080</v>
      </c>
      <c r="P29" s="206"/>
      <c r="Q29" s="233">
        <v>0.78653002837511432</v>
      </c>
      <c r="R29" s="206">
        <v>0</v>
      </c>
      <c r="S29" s="279">
        <v>0</v>
      </c>
      <c r="T29" s="206">
        <v>18206</v>
      </c>
      <c r="U29" s="233">
        <v>0.21346997162488568</v>
      </c>
      <c r="V29" s="206">
        <v>5471</v>
      </c>
      <c r="W29" s="181"/>
      <c r="X29" s="154"/>
      <c r="Y29" s="6"/>
      <c r="Z29" s="6"/>
      <c r="AA29" s="6"/>
      <c r="AB29" s="6"/>
      <c r="AC29" s="6"/>
      <c r="AD29" s="6"/>
      <c r="AE29" s="6"/>
      <c r="AF29" s="6"/>
    </row>
    <row r="30" spans="1:32" s="45" customFormat="1" ht="17" customHeight="1" x14ac:dyDescent="0.2">
      <c r="A30" s="180">
        <v>28</v>
      </c>
      <c r="B30" s="440" t="s">
        <v>610</v>
      </c>
      <c r="C30" s="440" t="s">
        <v>610</v>
      </c>
      <c r="D30" s="440" t="s">
        <v>513</v>
      </c>
      <c r="E30" s="440" t="s">
        <v>29</v>
      </c>
      <c r="F30" s="440" t="s">
        <v>309</v>
      </c>
      <c r="G30" s="440"/>
      <c r="H30" s="440" t="s">
        <v>523</v>
      </c>
      <c r="I30" s="440" t="s">
        <v>33</v>
      </c>
      <c r="J30" s="441">
        <v>3.0254629629629631E-2</v>
      </c>
      <c r="K30" s="440">
        <v>4</v>
      </c>
      <c r="L30" s="440" t="s">
        <v>34</v>
      </c>
      <c r="M30" s="442">
        <v>78693</v>
      </c>
      <c r="N30" s="440" t="s">
        <v>42</v>
      </c>
      <c r="O30" s="442">
        <v>75483</v>
      </c>
      <c r="P30" s="440">
        <v>39321</v>
      </c>
      <c r="Q30" s="443">
        <v>0.95920857001258053</v>
      </c>
      <c r="R30" s="440"/>
      <c r="S30" s="444"/>
      <c r="T30" s="440">
        <v>3210</v>
      </c>
      <c r="U30" s="443">
        <v>4.0791429987419463E-2</v>
      </c>
      <c r="V30" s="440"/>
      <c r="W30" s="181"/>
      <c r="X30" s="154"/>
      <c r="Y30" s="6"/>
      <c r="Z30" s="6"/>
      <c r="AA30" s="6"/>
      <c r="AB30" s="6"/>
      <c r="AC30" s="6"/>
      <c r="AD30" s="6"/>
      <c r="AE30" s="6"/>
      <c r="AF30" s="6"/>
    </row>
    <row r="31" spans="1:32" s="45" customFormat="1" ht="17" customHeight="1" x14ac:dyDescent="0.2">
      <c r="A31" s="514">
        <v>29</v>
      </c>
      <c r="B31" s="281" t="s">
        <v>610</v>
      </c>
      <c r="C31" s="171" t="s">
        <v>610</v>
      </c>
      <c r="D31" s="175" t="s">
        <v>614</v>
      </c>
      <c r="E31" s="142" t="s">
        <v>29</v>
      </c>
      <c r="F31" s="143" t="s">
        <v>308</v>
      </c>
      <c r="G31" s="143"/>
      <c r="H31" s="143" t="s">
        <v>106</v>
      </c>
      <c r="I31" s="142" t="s">
        <v>33</v>
      </c>
      <c r="J31" s="216">
        <v>4.1250000000000002E-2</v>
      </c>
      <c r="K31" s="420">
        <v>2</v>
      </c>
      <c r="L31" s="143" t="s">
        <v>34</v>
      </c>
      <c r="M31" s="198">
        <v>74734</v>
      </c>
      <c r="N31" s="138" t="s">
        <v>42</v>
      </c>
      <c r="O31" s="206">
        <v>70823</v>
      </c>
      <c r="P31" s="206">
        <v>43813</v>
      </c>
      <c r="Q31" s="233">
        <v>0.94766772820938261</v>
      </c>
      <c r="R31" s="206"/>
      <c r="S31" s="279"/>
      <c r="T31" s="201">
        <v>3911</v>
      </c>
      <c r="U31" s="233">
        <v>5.2332271790617391E-2</v>
      </c>
      <c r="V31" s="206"/>
      <c r="W31" s="181"/>
      <c r="X31" s="154"/>
      <c r="Y31" s="6"/>
      <c r="Z31" s="6"/>
      <c r="AA31" s="6"/>
      <c r="AB31" s="6"/>
      <c r="AC31" s="6"/>
      <c r="AD31" s="6"/>
      <c r="AE31" s="6"/>
      <c r="AF31" s="6"/>
    </row>
    <row r="32" spans="1:32" s="45" customFormat="1" ht="17" customHeight="1" x14ac:dyDescent="0.2">
      <c r="A32" s="180">
        <v>30</v>
      </c>
      <c r="B32" s="251" t="s">
        <v>610</v>
      </c>
      <c r="C32" s="138" t="s">
        <v>610</v>
      </c>
      <c r="D32" s="172" t="s">
        <v>617</v>
      </c>
      <c r="E32" s="174" t="s">
        <v>29</v>
      </c>
      <c r="F32" s="173" t="s">
        <v>300</v>
      </c>
      <c r="G32" s="173"/>
      <c r="H32" s="173" t="s">
        <v>125</v>
      </c>
      <c r="I32" s="172" t="s">
        <v>33</v>
      </c>
      <c r="J32" s="220">
        <v>2.4965277777777781E-2</v>
      </c>
      <c r="K32" s="221">
        <v>1</v>
      </c>
      <c r="L32" s="173" t="s">
        <v>34</v>
      </c>
      <c r="M32" s="200">
        <v>62735</v>
      </c>
      <c r="N32" s="172" t="s">
        <v>42</v>
      </c>
      <c r="O32" s="209">
        <v>61532</v>
      </c>
      <c r="P32" s="209">
        <v>34025</v>
      </c>
      <c r="Q32" s="239">
        <v>0.9808241013788157</v>
      </c>
      <c r="R32" s="209"/>
      <c r="S32" s="240"/>
      <c r="T32" s="209">
        <v>1203</v>
      </c>
      <c r="U32" s="239">
        <v>1.9175898621184347E-2</v>
      </c>
      <c r="V32" s="209"/>
      <c r="W32" s="181"/>
      <c r="X32" s="154"/>
      <c r="Y32" s="6"/>
      <c r="Z32" s="6"/>
      <c r="AA32" s="6"/>
      <c r="AB32" s="6"/>
      <c r="AC32" s="6"/>
      <c r="AD32" s="6"/>
      <c r="AE32" s="6"/>
      <c r="AF32" s="6"/>
    </row>
    <row r="33" spans="1:32" s="45" customFormat="1" ht="17" customHeight="1" x14ac:dyDescent="0.2">
      <c r="A33" s="180">
        <v>31</v>
      </c>
      <c r="B33" s="170" t="s">
        <v>48</v>
      </c>
      <c r="C33" s="171" t="s">
        <v>83</v>
      </c>
      <c r="D33" s="142" t="s">
        <v>115</v>
      </c>
      <c r="E33" s="142" t="s">
        <v>29</v>
      </c>
      <c r="F33" s="143" t="s">
        <v>64</v>
      </c>
      <c r="G33" s="143" t="s">
        <v>85</v>
      </c>
      <c r="H33" s="143" t="s">
        <v>117</v>
      </c>
      <c r="I33" s="142" t="s">
        <v>33</v>
      </c>
      <c r="J33" s="216">
        <v>2.3321759259259261E-2</v>
      </c>
      <c r="K33" s="420">
        <v>4</v>
      </c>
      <c r="L33" s="143" t="s">
        <v>53</v>
      </c>
      <c r="M33" s="199">
        <v>59598</v>
      </c>
      <c r="N33" s="138" t="s">
        <v>87</v>
      </c>
      <c r="O33" s="206">
        <v>43895</v>
      </c>
      <c r="P33" s="206"/>
      <c r="Q33" s="233">
        <v>0.73651800395986444</v>
      </c>
      <c r="R33" s="206">
        <v>0</v>
      </c>
      <c r="S33" s="237">
        <v>0</v>
      </c>
      <c r="T33" s="206">
        <v>15703</v>
      </c>
      <c r="U33" s="238">
        <v>0.26348199604013556</v>
      </c>
      <c r="V33" s="206">
        <v>6857</v>
      </c>
      <c r="W33" s="181"/>
      <c r="X33" s="154"/>
      <c r="Y33" s="6"/>
      <c r="Z33" s="6"/>
      <c r="AA33" s="6"/>
      <c r="AB33" s="6"/>
      <c r="AC33" s="6"/>
      <c r="AD33" s="6"/>
      <c r="AE33" s="6"/>
      <c r="AF33" s="6"/>
    </row>
    <row r="34" spans="1:32" s="45" customFormat="1" ht="17" customHeight="1" x14ac:dyDescent="0.2">
      <c r="A34" s="180">
        <v>32</v>
      </c>
      <c r="B34" s="253" t="s">
        <v>610</v>
      </c>
      <c r="C34" s="253" t="s">
        <v>610</v>
      </c>
      <c r="D34" s="253" t="s">
        <v>616</v>
      </c>
      <c r="E34" s="328" t="s">
        <v>29</v>
      </c>
      <c r="F34" s="328" t="s">
        <v>318</v>
      </c>
      <c r="G34" s="328"/>
      <c r="H34" s="328" t="s">
        <v>123</v>
      </c>
      <c r="I34" s="328" t="s">
        <v>33</v>
      </c>
      <c r="J34" s="361">
        <v>2.5810185185185183E-2</v>
      </c>
      <c r="K34" s="426">
        <v>4</v>
      </c>
      <c r="L34" s="378" t="s">
        <v>34</v>
      </c>
      <c r="M34" s="382">
        <v>53712</v>
      </c>
      <c r="N34" s="253" t="s">
        <v>42</v>
      </c>
      <c r="O34" s="391">
        <v>49626</v>
      </c>
      <c r="P34" s="396">
        <v>29954</v>
      </c>
      <c r="Q34" s="403">
        <v>0.92392761394101874</v>
      </c>
      <c r="R34" s="407"/>
      <c r="S34" s="411"/>
      <c r="T34" s="396">
        <v>4086</v>
      </c>
      <c r="U34" s="403">
        <v>7.6072386058981228E-2</v>
      </c>
      <c r="V34" s="416"/>
      <c r="W34" s="181"/>
      <c r="X34" s="154"/>
      <c r="Y34" s="6"/>
      <c r="Z34" s="6"/>
      <c r="AA34" s="6"/>
      <c r="AB34" s="6"/>
      <c r="AC34" s="6"/>
      <c r="AD34" s="6"/>
      <c r="AE34" s="6"/>
      <c r="AF34" s="6"/>
    </row>
    <row r="35" spans="1:32" s="45" customFormat="1" ht="17" customHeight="1" x14ac:dyDescent="0.2">
      <c r="A35" s="514">
        <v>33</v>
      </c>
      <c r="B35" s="251" t="s">
        <v>610</v>
      </c>
      <c r="C35" s="138" t="s">
        <v>610</v>
      </c>
      <c r="D35" s="172" t="s">
        <v>615</v>
      </c>
      <c r="E35" s="142" t="s">
        <v>29</v>
      </c>
      <c r="F35" s="143" t="s">
        <v>64</v>
      </c>
      <c r="G35" s="143" t="s">
        <v>85</v>
      </c>
      <c r="H35" s="143" t="s">
        <v>108</v>
      </c>
      <c r="I35" s="143" t="s">
        <v>33</v>
      </c>
      <c r="J35" s="216">
        <v>2.3761574074074074E-2</v>
      </c>
      <c r="K35" s="217">
        <v>2</v>
      </c>
      <c r="L35" s="143" t="s">
        <v>34</v>
      </c>
      <c r="M35" s="199">
        <v>52685</v>
      </c>
      <c r="N35" s="138" t="s">
        <v>42</v>
      </c>
      <c r="O35" s="206">
        <v>49656</v>
      </c>
      <c r="P35" s="206">
        <v>25858</v>
      </c>
      <c r="Q35" s="233">
        <v>0.94250735503463989</v>
      </c>
      <c r="R35" s="206"/>
      <c r="S35" s="279"/>
      <c r="T35" s="206">
        <v>3029</v>
      </c>
      <c r="U35" s="233">
        <v>5.7492644965360162E-2</v>
      </c>
      <c r="V35" s="206"/>
      <c r="W35" s="181"/>
      <c r="X35" s="154"/>
      <c r="Y35" s="6"/>
      <c r="Z35" s="6"/>
      <c r="AA35" s="6"/>
      <c r="AB35" s="6"/>
      <c r="AC35" s="6"/>
      <c r="AD35" s="6"/>
      <c r="AE35" s="6"/>
      <c r="AF35" s="6"/>
    </row>
    <row r="36" spans="1:32" s="45" customFormat="1" ht="17" customHeight="1" x14ac:dyDescent="0.2">
      <c r="A36" s="180">
        <v>34</v>
      </c>
      <c r="B36" s="174" t="s">
        <v>610</v>
      </c>
      <c r="C36" s="174" t="s">
        <v>610</v>
      </c>
      <c r="D36" s="177" t="s">
        <v>618</v>
      </c>
      <c r="E36" s="174" t="s">
        <v>29</v>
      </c>
      <c r="F36" s="177" t="s">
        <v>308</v>
      </c>
      <c r="G36" s="177" t="s">
        <v>113</v>
      </c>
      <c r="H36" s="191" t="s">
        <v>114</v>
      </c>
      <c r="I36" s="177" t="s">
        <v>33</v>
      </c>
      <c r="J36" s="218">
        <v>2.5497685185185189E-2</v>
      </c>
      <c r="K36" s="423">
        <v>3</v>
      </c>
      <c r="L36" s="143" t="s">
        <v>34</v>
      </c>
      <c r="M36" s="199">
        <v>52409</v>
      </c>
      <c r="N36" s="174" t="s">
        <v>42</v>
      </c>
      <c r="O36" s="201">
        <v>47171</v>
      </c>
      <c r="P36" s="201">
        <v>24307</v>
      </c>
      <c r="Q36" s="233">
        <v>0.9000553340075178</v>
      </c>
      <c r="R36" s="206"/>
      <c r="S36" s="206"/>
      <c r="T36" s="201">
        <v>5238</v>
      </c>
      <c r="U36" s="233">
        <v>9.994466599248221E-2</v>
      </c>
      <c r="V36" s="201"/>
      <c r="W36" s="184"/>
      <c r="X36" s="156"/>
      <c r="Y36" s="24"/>
      <c r="Z36" s="24"/>
      <c r="AA36" s="24"/>
      <c r="AB36" s="24"/>
      <c r="AC36" s="24"/>
      <c r="AD36" s="24"/>
      <c r="AE36" s="24"/>
      <c r="AF36" s="24"/>
    </row>
    <row r="37" spans="1:32" s="45" customFormat="1" ht="17" customHeight="1" x14ac:dyDescent="0.2">
      <c r="A37" s="180">
        <v>35</v>
      </c>
      <c r="B37" s="253" t="s">
        <v>610</v>
      </c>
      <c r="C37" s="253" t="s">
        <v>610</v>
      </c>
      <c r="D37" s="253" t="s">
        <v>145</v>
      </c>
      <c r="E37" s="328" t="s">
        <v>29</v>
      </c>
      <c r="F37" s="328" t="s">
        <v>146</v>
      </c>
      <c r="G37" s="328" t="s">
        <v>147</v>
      </c>
      <c r="H37" s="328" t="s">
        <v>148</v>
      </c>
      <c r="I37" s="328" t="s">
        <v>33</v>
      </c>
      <c r="J37" s="361">
        <v>4.7291666666666669E-2</v>
      </c>
      <c r="K37" s="426">
        <v>5</v>
      </c>
      <c r="L37" s="378" t="s">
        <v>34</v>
      </c>
      <c r="M37" s="382">
        <v>52282</v>
      </c>
      <c r="N37" s="253" t="s">
        <v>42</v>
      </c>
      <c r="O37" s="391">
        <v>36409</v>
      </c>
      <c r="P37" s="396">
        <v>28842</v>
      </c>
      <c r="Q37" s="403">
        <v>0.69639646532267319</v>
      </c>
      <c r="R37" s="407"/>
      <c r="S37" s="411"/>
      <c r="T37" s="396">
        <v>15873</v>
      </c>
      <c r="U37" s="403">
        <v>0.30360353467732681</v>
      </c>
      <c r="V37" s="416"/>
      <c r="W37" s="181"/>
      <c r="X37" s="154"/>
      <c r="Y37" s="6"/>
      <c r="Z37" s="6"/>
      <c r="AA37" s="6"/>
      <c r="AB37" s="6"/>
      <c r="AC37" s="6"/>
      <c r="AD37" s="6"/>
      <c r="AE37" s="6"/>
      <c r="AF37" s="6"/>
    </row>
    <row r="38" spans="1:32" s="45" customFormat="1" ht="17" customHeight="1" x14ac:dyDescent="0.2">
      <c r="A38" s="180">
        <v>36</v>
      </c>
      <c r="B38" s="138" t="s">
        <v>48</v>
      </c>
      <c r="C38" s="138" t="s">
        <v>83</v>
      </c>
      <c r="D38" s="138" t="s">
        <v>534</v>
      </c>
      <c r="E38" s="139" t="s">
        <v>29</v>
      </c>
      <c r="F38" s="139" t="s">
        <v>309</v>
      </c>
      <c r="G38" s="139" t="s">
        <v>176</v>
      </c>
      <c r="H38" s="139" t="s">
        <v>535</v>
      </c>
      <c r="I38" s="139" t="s">
        <v>33</v>
      </c>
      <c r="J38" s="216">
        <v>3.3819444444444444E-2</v>
      </c>
      <c r="K38" s="420">
        <v>5</v>
      </c>
      <c r="L38" s="143" t="s">
        <v>53</v>
      </c>
      <c r="M38" s="198">
        <v>50357</v>
      </c>
      <c r="N38" s="138" t="s">
        <v>87</v>
      </c>
      <c r="O38" s="206">
        <v>15204</v>
      </c>
      <c r="P38" s="208"/>
      <c r="Q38" s="233">
        <v>0.30192426077804474</v>
      </c>
      <c r="R38" s="206">
        <v>0</v>
      </c>
      <c r="S38" s="230">
        <v>0</v>
      </c>
      <c r="T38" s="206">
        <v>35153</v>
      </c>
      <c r="U38" s="233">
        <v>0.6980757392219552</v>
      </c>
      <c r="V38" s="207">
        <v>18020</v>
      </c>
      <c r="W38" s="181"/>
      <c r="X38" s="154"/>
      <c r="Y38" s="6"/>
      <c r="Z38" s="6"/>
      <c r="AA38" s="6"/>
      <c r="AB38" s="6"/>
      <c r="AC38" s="6"/>
      <c r="AD38" s="6"/>
      <c r="AE38" s="6"/>
      <c r="AF38" s="6"/>
    </row>
    <row r="39" spans="1:32" s="45" customFormat="1" ht="17" customHeight="1" x14ac:dyDescent="0.2">
      <c r="A39" s="514">
        <v>37</v>
      </c>
      <c r="B39" s="251" t="s">
        <v>610</v>
      </c>
      <c r="C39" s="138" t="s">
        <v>610</v>
      </c>
      <c r="D39" s="174" t="s">
        <v>129</v>
      </c>
      <c r="E39" s="174" t="s">
        <v>29</v>
      </c>
      <c r="F39" s="177" t="s">
        <v>512</v>
      </c>
      <c r="G39" s="177"/>
      <c r="H39" s="191" t="s">
        <v>132</v>
      </c>
      <c r="I39" s="174" t="s">
        <v>33</v>
      </c>
      <c r="J39" s="218">
        <v>1.5740740740740743E-2</v>
      </c>
      <c r="K39" s="219">
        <v>4</v>
      </c>
      <c r="L39" s="143" t="s">
        <v>34</v>
      </c>
      <c r="M39" s="199">
        <v>43082</v>
      </c>
      <c r="N39" s="174" t="s">
        <v>42</v>
      </c>
      <c r="O39" s="201">
        <v>40438</v>
      </c>
      <c r="P39" s="201">
        <v>21055</v>
      </c>
      <c r="Q39" s="233">
        <v>0.93862866162202307</v>
      </c>
      <c r="R39" s="206"/>
      <c r="S39" s="279"/>
      <c r="T39" s="201">
        <v>2644</v>
      </c>
      <c r="U39" s="233">
        <v>6.1371338377976883E-2</v>
      </c>
      <c r="V39" s="201"/>
      <c r="W39" s="184"/>
      <c r="X39" s="157"/>
      <c r="Y39" s="30"/>
      <c r="Z39" s="30"/>
      <c r="AA39" s="30"/>
      <c r="AB39" s="30"/>
      <c r="AC39" s="30"/>
      <c r="AD39" s="30"/>
      <c r="AE39" s="30"/>
      <c r="AF39" s="30"/>
    </row>
    <row r="40" spans="1:32" s="45" customFormat="1" ht="17" customHeight="1" x14ac:dyDescent="0.2">
      <c r="A40" s="180">
        <v>38</v>
      </c>
      <c r="B40" s="251" t="s">
        <v>26</v>
      </c>
      <c r="C40" s="138" t="s">
        <v>27</v>
      </c>
      <c r="D40" s="174" t="s">
        <v>109</v>
      </c>
      <c r="E40" s="139" t="s">
        <v>29</v>
      </c>
      <c r="F40" s="177" t="s">
        <v>110</v>
      </c>
      <c r="G40" s="177" t="s">
        <v>36</v>
      </c>
      <c r="H40" s="194" t="s">
        <v>111</v>
      </c>
      <c r="I40" s="174" t="s">
        <v>33</v>
      </c>
      <c r="J40" s="218">
        <v>2.2951388888888886E-2</v>
      </c>
      <c r="K40" s="219">
        <v>4</v>
      </c>
      <c r="L40" s="143" t="s">
        <v>41</v>
      </c>
      <c r="M40" s="199">
        <v>41085</v>
      </c>
      <c r="N40" s="174" t="s">
        <v>42</v>
      </c>
      <c r="O40" s="201">
        <v>38425</v>
      </c>
      <c r="P40" s="201">
        <v>30364</v>
      </c>
      <c r="Q40" s="233">
        <v>0.93525617622003165</v>
      </c>
      <c r="R40" s="206">
        <v>0</v>
      </c>
      <c r="S40" s="237">
        <v>0</v>
      </c>
      <c r="T40" s="201">
        <v>2660</v>
      </c>
      <c r="U40" s="233">
        <v>6.474382377996836E-2</v>
      </c>
      <c r="V40" s="201"/>
      <c r="W40" s="184"/>
      <c r="X40" s="156"/>
      <c r="Y40" s="24"/>
      <c r="Z40" s="24"/>
      <c r="AA40" s="24"/>
      <c r="AB40" s="24"/>
      <c r="AC40" s="24"/>
      <c r="AD40" s="24"/>
      <c r="AE40" s="24"/>
      <c r="AF40" s="24"/>
    </row>
    <row r="41" spans="1:32" s="45" customFormat="1" ht="17" customHeight="1" x14ac:dyDescent="0.2">
      <c r="A41" s="180">
        <v>39</v>
      </c>
      <c r="B41" s="251" t="s">
        <v>610</v>
      </c>
      <c r="C41" s="138" t="s">
        <v>610</v>
      </c>
      <c r="D41" s="266" t="s">
        <v>620</v>
      </c>
      <c r="E41" s="266" t="s">
        <v>29</v>
      </c>
      <c r="F41" s="251" t="s">
        <v>318</v>
      </c>
      <c r="G41" s="251" t="s">
        <v>153</v>
      </c>
      <c r="H41" s="266" t="s">
        <v>154</v>
      </c>
      <c r="I41" s="266" t="s">
        <v>33</v>
      </c>
      <c r="J41" s="267">
        <v>3.2164351851851854E-2</v>
      </c>
      <c r="K41" s="268">
        <v>4</v>
      </c>
      <c r="L41" s="254" t="s">
        <v>34</v>
      </c>
      <c r="M41" s="231">
        <v>39995</v>
      </c>
      <c r="N41" s="266" t="s">
        <v>42</v>
      </c>
      <c r="O41" s="231">
        <v>38825</v>
      </c>
      <c r="P41" s="231">
        <v>19680</v>
      </c>
      <c r="Q41" s="269">
        <v>0.97074634329291165</v>
      </c>
      <c r="R41" s="231"/>
      <c r="S41" s="278"/>
      <c r="T41" s="231">
        <v>1170</v>
      </c>
      <c r="U41" s="269">
        <v>2.9253656707088387E-2</v>
      </c>
      <c r="V41" s="231"/>
      <c r="W41" s="261"/>
      <c r="X41" s="262"/>
      <c r="Y41" s="263"/>
      <c r="Z41" s="263"/>
      <c r="AA41" s="263"/>
      <c r="AB41" s="263"/>
      <c r="AC41" s="263"/>
      <c r="AD41" s="263"/>
      <c r="AE41" s="263"/>
      <c r="AF41" s="263"/>
    </row>
    <row r="42" spans="1:32" s="45" customFormat="1" ht="17" customHeight="1" x14ac:dyDescent="0.2">
      <c r="A42" s="180">
        <v>40</v>
      </c>
      <c r="B42" s="251" t="s">
        <v>524</v>
      </c>
      <c r="C42" s="138" t="s">
        <v>559</v>
      </c>
      <c r="D42" s="172" t="s">
        <v>560</v>
      </c>
      <c r="E42" s="172" t="s">
        <v>29</v>
      </c>
      <c r="F42" s="173" t="s">
        <v>127</v>
      </c>
      <c r="G42" s="173"/>
      <c r="H42" s="173" t="s">
        <v>561</v>
      </c>
      <c r="I42" s="172" t="s">
        <v>557</v>
      </c>
      <c r="J42" s="222">
        <v>2.736111111111111E-2</v>
      </c>
      <c r="K42" s="221">
        <v>9</v>
      </c>
      <c r="L42" s="173" t="s">
        <v>34</v>
      </c>
      <c r="M42" s="200">
        <v>39952</v>
      </c>
      <c r="N42" s="172" t="s">
        <v>47</v>
      </c>
      <c r="O42" s="209">
        <v>39952</v>
      </c>
      <c r="P42" s="209">
        <v>9885</v>
      </c>
      <c r="Q42" s="233">
        <v>1</v>
      </c>
      <c r="R42" s="206">
        <v>0</v>
      </c>
      <c r="S42" s="279">
        <v>0</v>
      </c>
      <c r="T42" s="201"/>
      <c r="U42" s="233">
        <v>0</v>
      </c>
      <c r="V42" s="209"/>
      <c r="W42" s="181"/>
      <c r="X42" s="154"/>
      <c r="Y42" s="6"/>
      <c r="Z42" s="6"/>
      <c r="AA42" s="6"/>
      <c r="AB42" s="6"/>
      <c r="AC42" s="6"/>
      <c r="AD42" s="6"/>
      <c r="AE42" s="6"/>
      <c r="AF42" s="6"/>
    </row>
    <row r="43" spans="1:32" s="45" customFormat="1" ht="17" customHeight="1" x14ac:dyDescent="0.2">
      <c r="A43" s="514">
        <v>41</v>
      </c>
      <c r="B43" s="251" t="s">
        <v>26</v>
      </c>
      <c r="C43" s="138" t="s">
        <v>27</v>
      </c>
      <c r="D43" s="253" t="s">
        <v>607</v>
      </c>
      <c r="E43" s="253" t="s">
        <v>29</v>
      </c>
      <c r="F43" s="253" t="s">
        <v>140</v>
      </c>
      <c r="G43" s="253" t="s">
        <v>608</v>
      </c>
      <c r="H43" s="253" t="s">
        <v>609</v>
      </c>
      <c r="I43" s="253" t="s">
        <v>33</v>
      </c>
      <c r="J43" s="361">
        <v>2.0775462962962964E-2</v>
      </c>
      <c r="K43" s="369">
        <v>3</v>
      </c>
      <c r="L43" s="381" t="s">
        <v>41</v>
      </c>
      <c r="M43" s="387">
        <v>35989</v>
      </c>
      <c r="N43" s="253" t="s">
        <v>42</v>
      </c>
      <c r="O43" s="391">
        <v>28606</v>
      </c>
      <c r="P43" s="396">
        <v>24333</v>
      </c>
      <c r="Q43" s="406">
        <v>0.79485398316152156</v>
      </c>
      <c r="R43" s="206">
        <v>0</v>
      </c>
      <c r="S43" s="237">
        <v>0</v>
      </c>
      <c r="T43" s="396">
        <v>7383</v>
      </c>
      <c r="U43" s="406">
        <v>0.20514601683847841</v>
      </c>
      <c r="V43" s="416"/>
      <c r="W43" s="181"/>
      <c r="X43" s="154"/>
      <c r="Y43" s="6"/>
      <c r="Z43" s="6"/>
      <c r="AA43" s="6"/>
      <c r="AB43" s="6"/>
      <c r="AC43" s="6"/>
      <c r="AD43" s="6"/>
      <c r="AE43" s="6"/>
      <c r="AF43" s="6"/>
    </row>
    <row r="44" spans="1:32" s="45" customFormat="1" ht="17" customHeight="1" x14ac:dyDescent="0.2">
      <c r="A44" s="180">
        <v>42</v>
      </c>
      <c r="B44" s="177" t="s">
        <v>610</v>
      </c>
      <c r="C44" s="174" t="s">
        <v>610</v>
      </c>
      <c r="D44" s="174" t="s">
        <v>621</v>
      </c>
      <c r="E44" s="177" t="s">
        <v>29</v>
      </c>
      <c r="F44" s="177" t="s">
        <v>146</v>
      </c>
      <c r="G44" s="177" t="s">
        <v>167</v>
      </c>
      <c r="H44" s="317" t="s">
        <v>168</v>
      </c>
      <c r="I44" s="177" t="s">
        <v>33</v>
      </c>
      <c r="J44" s="218">
        <v>3.4629629629629628E-2</v>
      </c>
      <c r="K44" s="423">
        <v>5</v>
      </c>
      <c r="L44" s="143" t="s">
        <v>34</v>
      </c>
      <c r="M44" s="199">
        <v>35307</v>
      </c>
      <c r="N44" s="174" t="s">
        <v>42</v>
      </c>
      <c r="O44" s="201">
        <v>26816</v>
      </c>
      <c r="P44" s="318">
        <v>18114</v>
      </c>
      <c r="Q44" s="241">
        <v>0.75950944571897927</v>
      </c>
      <c r="R44" s="319"/>
      <c r="S44" s="248"/>
      <c r="T44" s="201">
        <v>8491</v>
      </c>
      <c r="U44" s="241">
        <v>0.24049055428102076</v>
      </c>
      <c r="V44" s="210"/>
      <c r="W44" s="183"/>
      <c r="X44" s="156"/>
      <c r="Y44" s="24"/>
      <c r="Z44" s="24"/>
      <c r="AA44" s="24"/>
      <c r="AB44" s="24"/>
      <c r="AC44" s="24"/>
      <c r="AD44" s="24"/>
      <c r="AE44" s="24"/>
      <c r="AF44" s="24"/>
    </row>
    <row r="45" spans="1:32" s="45" customFormat="1" ht="17" customHeight="1" x14ac:dyDescent="0.2">
      <c r="A45" s="180">
        <v>43</v>
      </c>
      <c r="B45" s="174" t="s">
        <v>610</v>
      </c>
      <c r="C45" s="174" t="s">
        <v>610</v>
      </c>
      <c r="D45" s="138" t="s">
        <v>626</v>
      </c>
      <c r="E45" s="174" t="s">
        <v>29</v>
      </c>
      <c r="F45" s="139" t="s">
        <v>318</v>
      </c>
      <c r="G45" s="139"/>
      <c r="H45" s="139" t="s">
        <v>156</v>
      </c>
      <c r="I45" s="139" t="s">
        <v>33</v>
      </c>
      <c r="J45" s="216">
        <v>2.1770833333333336E-2</v>
      </c>
      <c r="K45" s="420">
        <v>3</v>
      </c>
      <c r="L45" s="143" t="s">
        <v>34</v>
      </c>
      <c r="M45" s="198">
        <v>34718</v>
      </c>
      <c r="N45" s="138" t="s">
        <v>42</v>
      </c>
      <c r="O45" s="206">
        <v>33923</v>
      </c>
      <c r="P45" s="207">
        <v>20837</v>
      </c>
      <c r="Q45" s="233">
        <v>0.97710121550780571</v>
      </c>
      <c r="R45" s="206"/>
      <c r="S45" s="279"/>
      <c r="T45" s="201">
        <v>795</v>
      </c>
      <c r="U45" s="233">
        <v>2.2898784492194253E-2</v>
      </c>
      <c r="V45" s="234"/>
      <c r="W45" s="182"/>
      <c r="X45" s="154"/>
      <c r="Y45" s="6"/>
      <c r="Z45" s="6"/>
      <c r="AA45" s="6"/>
      <c r="AB45" s="6"/>
      <c r="AC45" s="6"/>
      <c r="AD45" s="6"/>
      <c r="AE45" s="6"/>
      <c r="AF45" s="6"/>
    </row>
    <row r="46" spans="1:32" s="45" customFormat="1" ht="17" customHeight="1" x14ac:dyDescent="0.2">
      <c r="A46" s="180">
        <v>44</v>
      </c>
      <c r="B46" s="251" t="s">
        <v>48</v>
      </c>
      <c r="C46" s="138" t="s">
        <v>48</v>
      </c>
      <c r="D46" s="175" t="s">
        <v>593</v>
      </c>
      <c r="E46" s="142" t="s">
        <v>29</v>
      </c>
      <c r="F46" s="143" t="s">
        <v>143</v>
      </c>
      <c r="G46" s="143"/>
      <c r="H46" s="143" t="s">
        <v>594</v>
      </c>
      <c r="I46" s="142" t="s">
        <v>33</v>
      </c>
      <c r="J46" s="216">
        <v>2.4143518518518519E-2</v>
      </c>
      <c r="K46" s="217">
        <v>4</v>
      </c>
      <c r="L46" s="143" t="s">
        <v>53</v>
      </c>
      <c r="M46" s="198">
        <v>32766</v>
      </c>
      <c r="N46" s="138" t="s">
        <v>87</v>
      </c>
      <c r="O46" s="206">
        <v>31015</v>
      </c>
      <c r="P46" s="206"/>
      <c r="Q46" s="233">
        <v>0.94656045901239094</v>
      </c>
      <c r="R46" s="206">
        <v>0</v>
      </c>
      <c r="S46" s="237">
        <v>0</v>
      </c>
      <c r="T46" s="206">
        <v>1751</v>
      </c>
      <c r="U46" s="238">
        <v>5.3439540987609106E-2</v>
      </c>
      <c r="V46" s="206">
        <v>1087</v>
      </c>
      <c r="W46" s="181"/>
      <c r="X46" s="154"/>
      <c r="Y46" s="6"/>
      <c r="Z46" s="6"/>
      <c r="AA46" s="6"/>
      <c r="AB46" s="6"/>
      <c r="AC46" s="6"/>
      <c r="AD46" s="6"/>
      <c r="AE46" s="6"/>
      <c r="AF46" s="6"/>
    </row>
    <row r="47" spans="1:32" s="45" customFormat="1" ht="17" customHeight="1" x14ac:dyDescent="0.2">
      <c r="A47" s="514">
        <v>45</v>
      </c>
      <c r="B47" s="138" t="s">
        <v>48</v>
      </c>
      <c r="C47" s="138" t="s">
        <v>49</v>
      </c>
      <c r="D47" s="138" t="s">
        <v>641</v>
      </c>
      <c r="E47" s="139" t="s">
        <v>29</v>
      </c>
      <c r="F47" s="328" t="s">
        <v>30</v>
      </c>
      <c r="G47" s="139"/>
      <c r="H47" s="139" t="s">
        <v>644</v>
      </c>
      <c r="I47" s="139" t="s">
        <v>33</v>
      </c>
      <c r="J47" s="216">
        <v>5.4513888888888893E-3</v>
      </c>
      <c r="K47" s="217">
        <v>66</v>
      </c>
      <c r="L47" s="143" t="s">
        <v>53</v>
      </c>
      <c r="M47" s="198">
        <v>31437</v>
      </c>
      <c r="N47" s="138" t="s">
        <v>643</v>
      </c>
      <c r="O47" s="206">
        <v>0</v>
      </c>
      <c r="P47" s="207"/>
      <c r="Q47" s="233">
        <v>0</v>
      </c>
      <c r="R47" s="198">
        <v>31437</v>
      </c>
      <c r="S47" s="230">
        <v>1</v>
      </c>
      <c r="T47" s="206">
        <v>0</v>
      </c>
      <c r="U47" s="233">
        <v>0</v>
      </c>
      <c r="V47" s="207">
        <v>0</v>
      </c>
      <c r="W47" s="181"/>
      <c r="X47" s="154"/>
      <c r="Y47" s="6"/>
      <c r="Z47" s="6"/>
      <c r="AA47" s="6"/>
      <c r="AB47" s="6"/>
      <c r="AC47" s="6"/>
      <c r="AD47" s="6"/>
      <c r="AE47" s="6"/>
      <c r="AF47" s="6"/>
    </row>
    <row r="48" spans="1:32" s="45" customFormat="1" ht="17" customHeight="1" x14ac:dyDescent="0.2">
      <c r="A48" s="180">
        <v>46</v>
      </c>
      <c r="B48" s="170" t="s">
        <v>610</v>
      </c>
      <c r="C48" s="171" t="s">
        <v>610</v>
      </c>
      <c r="D48" s="172" t="s">
        <v>551</v>
      </c>
      <c r="E48" s="142" t="s">
        <v>29</v>
      </c>
      <c r="F48" s="143" t="s">
        <v>318</v>
      </c>
      <c r="G48" s="143" t="s">
        <v>85</v>
      </c>
      <c r="H48" s="143" t="s">
        <v>552</v>
      </c>
      <c r="I48" s="142" t="s">
        <v>33</v>
      </c>
      <c r="J48" s="216">
        <v>2.342592592592593E-2</v>
      </c>
      <c r="K48" s="420">
        <v>2</v>
      </c>
      <c r="L48" s="143" t="s">
        <v>34</v>
      </c>
      <c r="M48" s="198">
        <v>30893</v>
      </c>
      <c r="N48" s="138" t="s">
        <v>42</v>
      </c>
      <c r="O48" s="206">
        <v>12565</v>
      </c>
      <c r="P48" s="206">
        <v>8370</v>
      </c>
      <c r="Q48" s="233">
        <v>0.40672644288350113</v>
      </c>
      <c r="R48" s="206"/>
      <c r="S48" s="237"/>
      <c r="T48" s="206">
        <v>18328</v>
      </c>
      <c r="U48" s="238">
        <v>0.59327355711649887</v>
      </c>
      <c r="V48" s="206"/>
      <c r="W48" s="181"/>
      <c r="X48" s="154"/>
      <c r="Y48" s="6"/>
      <c r="Z48" s="6"/>
      <c r="AA48" s="6"/>
      <c r="AB48" s="6"/>
      <c r="AC48" s="6"/>
      <c r="AD48" s="6"/>
      <c r="AE48" s="6"/>
      <c r="AF48" s="6"/>
    </row>
    <row r="49" spans="1:32" s="45" customFormat="1" ht="17" customHeight="1" x14ac:dyDescent="0.2">
      <c r="A49" s="180">
        <v>47</v>
      </c>
      <c r="B49" s="138" t="s">
        <v>610</v>
      </c>
      <c r="C49" s="138" t="s">
        <v>610</v>
      </c>
      <c r="D49" s="138" t="s">
        <v>619</v>
      </c>
      <c r="E49" s="139" t="s">
        <v>29</v>
      </c>
      <c r="F49" s="139" t="s">
        <v>146</v>
      </c>
      <c r="G49" s="139" t="s">
        <v>167</v>
      </c>
      <c r="H49" s="139" t="s">
        <v>545</v>
      </c>
      <c r="I49" s="139" t="s">
        <v>33</v>
      </c>
      <c r="J49" s="216"/>
      <c r="K49" s="217">
        <v>0</v>
      </c>
      <c r="L49" s="143" t="s">
        <v>34</v>
      </c>
      <c r="M49" s="198">
        <v>30704</v>
      </c>
      <c r="N49" s="138" t="s">
        <v>42</v>
      </c>
      <c r="O49" s="206">
        <v>16977</v>
      </c>
      <c r="P49" s="206">
        <v>7902</v>
      </c>
      <c r="Q49" s="233">
        <v>0.55292470036477337</v>
      </c>
      <c r="R49" s="206"/>
      <c r="S49" s="230"/>
      <c r="T49" s="206">
        <v>13727</v>
      </c>
      <c r="U49" s="233">
        <v>0.44707529963522669</v>
      </c>
      <c r="V49" s="206"/>
      <c r="W49" s="181"/>
      <c r="X49" s="154"/>
      <c r="Y49" s="6"/>
      <c r="Z49" s="6"/>
      <c r="AA49" s="6"/>
      <c r="AB49" s="6"/>
      <c r="AC49" s="6"/>
      <c r="AD49" s="6"/>
      <c r="AE49" s="6"/>
      <c r="AF49" s="6"/>
    </row>
    <row r="50" spans="1:32" s="45" customFormat="1" ht="17" customHeight="1" x14ac:dyDescent="0.2">
      <c r="A50" s="180">
        <v>48</v>
      </c>
      <c r="B50" s="251" t="s">
        <v>26</v>
      </c>
      <c r="C50" s="258" t="s">
        <v>27</v>
      </c>
      <c r="D50" s="258" t="s">
        <v>142</v>
      </c>
      <c r="E50" s="271" t="s">
        <v>29</v>
      </c>
      <c r="F50" s="271" t="s">
        <v>143</v>
      </c>
      <c r="G50" s="271" t="s">
        <v>36</v>
      </c>
      <c r="H50" s="271" t="s">
        <v>144</v>
      </c>
      <c r="I50" s="271" t="s">
        <v>33</v>
      </c>
      <c r="J50" s="255">
        <v>8.1018518518518514E-3</v>
      </c>
      <c r="K50" s="425">
        <v>3</v>
      </c>
      <c r="L50" s="254" t="s">
        <v>41</v>
      </c>
      <c r="M50" s="257">
        <v>30328</v>
      </c>
      <c r="N50" s="258" t="s">
        <v>42</v>
      </c>
      <c r="O50" s="205">
        <v>28563</v>
      </c>
      <c r="P50" s="276">
        <v>19122</v>
      </c>
      <c r="Q50" s="232">
        <v>0.9418029543656028</v>
      </c>
      <c r="R50" s="206">
        <v>0</v>
      </c>
      <c r="S50" s="237">
        <v>0</v>
      </c>
      <c r="T50" s="205">
        <v>1765</v>
      </c>
      <c r="U50" s="232">
        <v>5.819704563439726E-2</v>
      </c>
      <c r="V50" s="277"/>
      <c r="W50" s="261"/>
      <c r="X50" s="262"/>
      <c r="Y50" s="263"/>
      <c r="Z50" s="263"/>
      <c r="AA50" s="263"/>
      <c r="AB50" s="263"/>
      <c r="AC50" s="263"/>
      <c r="AD50" s="263"/>
      <c r="AE50" s="263"/>
      <c r="AF50" s="263"/>
    </row>
    <row r="51" spans="1:32" s="45" customFormat="1" ht="17" customHeight="1" x14ac:dyDescent="0.2">
      <c r="A51" s="514">
        <v>49</v>
      </c>
      <c r="B51" s="177" t="s">
        <v>26</v>
      </c>
      <c r="C51" s="174" t="s">
        <v>27</v>
      </c>
      <c r="D51" s="174" t="s">
        <v>126</v>
      </c>
      <c r="E51" s="174" t="s">
        <v>29</v>
      </c>
      <c r="F51" s="177" t="s">
        <v>127</v>
      </c>
      <c r="G51" s="177" t="s">
        <v>36</v>
      </c>
      <c r="H51" s="191" t="s">
        <v>128</v>
      </c>
      <c r="I51" s="174" t="s">
        <v>33</v>
      </c>
      <c r="J51" s="218">
        <v>4.6053240740740742E-2</v>
      </c>
      <c r="K51" s="423">
        <v>2</v>
      </c>
      <c r="L51" s="173" t="s">
        <v>41</v>
      </c>
      <c r="M51" s="199">
        <v>27781</v>
      </c>
      <c r="N51" s="174" t="s">
        <v>42</v>
      </c>
      <c r="O51" s="201">
        <v>26053</v>
      </c>
      <c r="P51" s="201">
        <v>17998</v>
      </c>
      <c r="Q51" s="241">
        <v>0.93779921529102628</v>
      </c>
      <c r="R51" s="206">
        <v>0</v>
      </c>
      <c r="S51" s="237">
        <v>0</v>
      </c>
      <c r="T51" s="201">
        <v>1728</v>
      </c>
      <c r="U51" s="241">
        <v>6.2200784708973757E-2</v>
      </c>
      <c r="V51" s="201"/>
      <c r="W51" s="184"/>
      <c r="X51" s="156"/>
      <c r="Y51" s="24"/>
      <c r="Z51" s="24"/>
      <c r="AA51" s="24"/>
      <c r="AB51" s="24"/>
      <c r="AC51" s="24"/>
      <c r="AD51" s="24"/>
      <c r="AE51" s="24"/>
      <c r="AF51" s="24"/>
    </row>
    <row r="52" spans="1:32" s="45" customFormat="1" ht="15" customHeight="1" x14ac:dyDescent="0.2">
      <c r="A52" s="180">
        <v>50</v>
      </c>
      <c r="B52" s="251" t="s">
        <v>26</v>
      </c>
      <c r="C52" s="252" t="s">
        <v>27</v>
      </c>
      <c r="D52" s="253" t="s">
        <v>149</v>
      </c>
      <c r="E52" s="252" t="s">
        <v>29</v>
      </c>
      <c r="F52" s="254" t="s">
        <v>150</v>
      </c>
      <c r="G52" s="254" t="s">
        <v>36</v>
      </c>
      <c r="H52" s="254" t="s">
        <v>151</v>
      </c>
      <c r="I52" s="252" t="s">
        <v>33</v>
      </c>
      <c r="J52" s="255">
        <v>3.9687500000000001E-2</v>
      </c>
      <c r="K52" s="256">
        <v>3</v>
      </c>
      <c r="L52" s="254" t="s">
        <v>41</v>
      </c>
      <c r="M52" s="257">
        <v>26155</v>
      </c>
      <c r="N52" s="258" t="s">
        <v>42</v>
      </c>
      <c r="O52" s="205">
        <v>23485</v>
      </c>
      <c r="P52" s="205">
        <v>17768</v>
      </c>
      <c r="Q52" s="232">
        <v>0.89791626839992356</v>
      </c>
      <c r="R52" s="206">
        <v>0</v>
      </c>
      <c r="S52" s="237">
        <v>0</v>
      </c>
      <c r="T52" s="205">
        <v>2670</v>
      </c>
      <c r="U52" s="260">
        <v>0.10208373160007647</v>
      </c>
      <c r="V52" s="205"/>
      <c r="W52" s="261"/>
      <c r="X52" s="262"/>
      <c r="Y52" s="263"/>
      <c r="Z52" s="263"/>
      <c r="AA52" s="263"/>
      <c r="AB52" s="263"/>
      <c r="AC52" s="263"/>
      <c r="AD52" s="263"/>
      <c r="AE52" s="263"/>
      <c r="AF52" s="263"/>
    </row>
    <row r="53" spans="1:32" s="45" customFormat="1" ht="15" customHeight="1" x14ac:dyDescent="0.2">
      <c r="A53" s="180">
        <v>51</v>
      </c>
      <c r="B53" s="138" t="s">
        <v>48</v>
      </c>
      <c r="C53" s="138" t="s">
        <v>133</v>
      </c>
      <c r="D53" s="138" t="s">
        <v>134</v>
      </c>
      <c r="E53" s="139" t="s">
        <v>29</v>
      </c>
      <c r="F53" s="139" t="s">
        <v>308</v>
      </c>
      <c r="G53" s="139"/>
      <c r="H53" s="139" t="s">
        <v>136</v>
      </c>
      <c r="I53" s="139" t="s">
        <v>33</v>
      </c>
      <c r="J53" s="216">
        <v>3.0578703703703705E-2</v>
      </c>
      <c r="K53" s="420">
        <v>2</v>
      </c>
      <c r="L53" s="143" t="s">
        <v>53</v>
      </c>
      <c r="M53" s="199">
        <v>25549</v>
      </c>
      <c r="N53" s="138" t="s">
        <v>87</v>
      </c>
      <c r="O53" s="206">
        <v>4077</v>
      </c>
      <c r="P53" s="206"/>
      <c r="Q53" s="233">
        <v>0.15957571724920741</v>
      </c>
      <c r="R53" s="206">
        <v>0</v>
      </c>
      <c r="S53" s="230">
        <v>0</v>
      </c>
      <c r="T53" s="206">
        <v>21472</v>
      </c>
      <c r="U53" s="233">
        <v>0.84042428275079262</v>
      </c>
      <c r="V53" s="206">
        <v>11613</v>
      </c>
      <c r="W53" s="181"/>
      <c r="X53" s="154"/>
      <c r="Y53" s="6"/>
      <c r="Z53" s="6"/>
      <c r="AA53" s="6"/>
      <c r="AB53" s="6"/>
      <c r="AC53" s="6"/>
      <c r="AD53" s="6"/>
      <c r="AE53" s="6"/>
      <c r="AF53" s="6"/>
    </row>
    <row r="54" spans="1:32" s="45" customFormat="1" ht="15" customHeight="1" x14ac:dyDescent="0.2">
      <c r="A54" s="180">
        <v>52</v>
      </c>
      <c r="B54" s="138" t="s">
        <v>66</v>
      </c>
      <c r="C54" s="138" t="s">
        <v>67</v>
      </c>
      <c r="D54" s="138" t="s">
        <v>210</v>
      </c>
      <c r="E54" s="139" t="s">
        <v>29</v>
      </c>
      <c r="F54" s="139" t="s">
        <v>146</v>
      </c>
      <c r="G54" s="139"/>
      <c r="H54" s="139" t="s">
        <v>211</v>
      </c>
      <c r="I54" s="139" t="s">
        <v>33</v>
      </c>
      <c r="J54" s="214">
        <v>1.6099537037037037E-2</v>
      </c>
      <c r="K54" s="429">
        <v>6</v>
      </c>
      <c r="L54" s="143" t="s">
        <v>34</v>
      </c>
      <c r="M54" s="198">
        <v>25164</v>
      </c>
      <c r="N54" s="138" t="s">
        <v>544</v>
      </c>
      <c r="O54" s="198">
        <v>13164</v>
      </c>
      <c r="P54" s="208">
        <v>5995</v>
      </c>
      <c r="Q54" s="233">
        <v>0.52312827849308541</v>
      </c>
      <c r="R54" s="198">
        <v>0</v>
      </c>
      <c r="S54" s="230">
        <v>0</v>
      </c>
      <c r="T54" s="208">
        <v>12000</v>
      </c>
      <c r="U54" s="233">
        <v>0.47687172150691465</v>
      </c>
      <c r="V54" s="207">
        <v>8300</v>
      </c>
      <c r="W54" s="181"/>
      <c r="X54" s="154"/>
      <c r="Y54" s="6"/>
      <c r="Z54" s="6"/>
      <c r="AA54" s="6"/>
      <c r="AB54" s="6"/>
      <c r="AC54" s="6"/>
      <c r="AD54" s="6"/>
      <c r="AE54" s="6"/>
      <c r="AF54" s="6"/>
    </row>
    <row r="55" spans="1:32" s="45" customFormat="1" ht="15" customHeight="1" x14ac:dyDescent="0.2">
      <c r="A55" s="514">
        <v>53</v>
      </c>
      <c r="B55" s="138" t="s">
        <v>610</v>
      </c>
      <c r="C55" s="138" t="s">
        <v>610</v>
      </c>
      <c r="D55" s="138" t="s">
        <v>625</v>
      </c>
      <c r="E55" s="139" t="s">
        <v>29</v>
      </c>
      <c r="F55" s="139" t="s">
        <v>318</v>
      </c>
      <c r="G55" s="139" t="s">
        <v>85</v>
      </c>
      <c r="H55" s="139" t="s">
        <v>547</v>
      </c>
      <c r="I55" s="139" t="s">
        <v>33</v>
      </c>
      <c r="J55" s="216"/>
      <c r="K55" s="217">
        <v>0</v>
      </c>
      <c r="L55" s="143" t="s">
        <v>34</v>
      </c>
      <c r="M55" s="198">
        <v>24873</v>
      </c>
      <c r="N55" s="138" t="s">
        <v>42</v>
      </c>
      <c r="O55" s="206">
        <v>23460</v>
      </c>
      <c r="P55" s="206">
        <v>6326</v>
      </c>
      <c r="Q55" s="233">
        <v>0.94319141237486426</v>
      </c>
      <c r="R55" s="492"/>
      <c r="S55" s="492"/>
      <c r="T55" s="201">
        <v>1413</v>
      </c>
      <c r="U55" s="235">
        <v>5.6808587625135687E-2</v>
      </c>
      <c r="V55" s="493"/>
      <c r="W55" s="185"/>
      <c r="X55" s="2"/>
      <c r="Y55" s="3"/>
      <c r="Z55" s="3"/>
      <c r="AA55" s="3"/>
      <c r="AB55" s="3"/>
      <c r="AC55" s="3"/>
      <c r="AD55" s="3"/>
      <c r="AE55" s="3"/>
      <c r="AF55" s="3"/>
    </row>
    <row r="56" spans="1:32" s="45" customFormat="1" ht="15" customHeight="1" x14ac:dyDescent="0.2">
      <c r="A56" s="180">
        <v>54</v>
      </c>
      <c r="B56" s="138" t="s">
        <v>610</v>
      </c>
      <c r="C56" s="138" t="s">
        <v>610</v>
      </c>
      <c r="D56" s="138" t="s">
        <v>627</v>
      </c>
      <c r="E56" s="139" t="s">
        <v>29</v>
      </c>
      <c r="F56" s="139" t="s">
        <v>181</v>
      </c>
      <c r="G56" s="139"/>
      <c r="H56" s="139" t="s">
        <v>606</v>
      </c>
      <c r="I56" s="139" t="s">
        <v>33</v>
      </c>
      <c r="J56" s="216">
        <v>1.7465277777777777E-2</v>
      </c>
      <c r="K56" s="217">
        <v>2</v>
      </c>
      <c r="L56" s="143" t="s">
        <v>34</v>
      </c>
      <c r="M56" s="198">
        <v>23025</v>
      </c>
      <c r="N56" s="138" t="s">
        <v>42</v>
      </c>
      <c r="O56" s="206">
        <v>16073</v>
      </c>
      <c r="P56" s="206">
        <v>9621</v>
      </c>
      <c r="Q56" s="233">
        <v>0.6980673181324647</v>
      </c>
      <c r="R56" s="206"/>
      <c r="S56" s="230"/>
      <c r="T56" s="206">
        <v>6952</v>
      </c>
      <c r="U56" s="233">
        <v>0.3019326818675353</v>
      </c>
      <c r="V56" s="206"/>
      <c r="W56" s="181"/>
      <c r="X56" s="154"/>
      <c r="Y56" s="6"/>
      <c r="Z56" s="6"/>
      <c r="AA56" s="6"/>
      <c r="AB56" s="6"/>
      <c r="AC56" s="6"/>
      <c r="AD56" s="6"/>
      <c r="AE56" s="6"/>
      <c r="AF56" s="6"/>
    </row>
    <row r="57" spans="1:32" s="45" customFormat="1" ht="15" customHeight="1" x14ac:dyDescent="0.2">
      <c r="A57" s="180">
        <v>55</v>
      </c>
      <c r="B57" s="253" t="s">
        <v>610</v>
      </c>
      <c r="C57" s="253" t="s">
        <v>610</v>
      </c>
      <c r="D57" s="253" t="s">
        <v>628</v>
      </c>
      <c r="E57" s="328" t="s">
        <v>29</v>
      </c>
      <c r="F57" s="328" t="s">
        <v>308</v>
      </c>
      <c r="G57" s="328" t="s">
        <v>105</v>
      </c>
      <c r="H57" s="328" t="s">
        <v>188</v>
      </c>
      <c r="I57" s="328" t="s">
        <v>33</v>
      </c>
      <c r="J57" s="361">
        <v>2.5868055555555557E-2</v>
      </c>
      <c r="K57" s="426">
        <v>3</v>
      </c>
      <c r="L57" s="378" t="s">
        <v>34</v>
      </c>
      <c r="M57" s="382">
        <v>18258</v>
      </c>
      <c r="N57" s="253" t="s">
        <v>42</v>
      </c>
      <c r="O57" s="391">
        <v>17718</v>
      </c>
      <c r="P57" s="396">
        <v>12150</v>
      </c>
      <c r="Q57" s="403">
        <v>0.97042392375944786</v>
      </c>
      <c r="R57" s="407"/>
      <c r="S57" s="411"/>
      <c r="T57" s="396">
        <v>540</v>
      </c>
      <c r="U57" s="403">
        <v>2.9576076240552088E-2</v>
      </c>
      <c r="V57" s="416"/>
      <c r="W57" s="184"/>
      <c r="X57" s="156"/>
      <c r="Y57" s="24"/>
      <c r="Z57" s="24"/>
      <c r="AA57" s="24"/>
      <c r="AB57" s="24"/>
      <c r="AC57" s="24"/>
      <c r="AD57" s="24"/>
      <c r="AE57" s="24"/>
      <c r="AF57" s="24"/>
    </row>
    <row r="58" spans="1:32" s="45" customFormat="1" ht="15" customHeight="1" x14ac:dyDescent="0.2">
      <c r="A58" s="180">
        <v>56</v>
      </c>
      <c r="B58" s="138" t="s">
        <v>610</v>
      </c>
      <c r="C58" s="138" t="s">
        <v>610</v>
      </c>
      <c r="D58" s="138" t="s">
        <v>622</v>
      </c>
      <c r="E58" s="139" t="s">
        <v>29</v>
      </c>
      <c r="F58" s="139" t="s">
        <v>64</v>
      </c>
      <c r="G58" s="139"/>
      <c r="H58" s="139" t="s">
        <v>623</v>
      </c>
      <c r="I58" s="139" t="s">
        <v>33</v>
      </c>
      <c r="J58" s="216">
        <v>1.8090277777777778E-2</v>
      </c>
      <c r="K58" s="217">
        <v>5</v>
      </c>
      <c r="L58" s="143" t="s">
        <v>34</v>
      </c>
      <c r="M58" s="198">
        <v>17318</v>
      </c>
      <c r="N58" s="138" t="s">
        <v>42</v>
      </c>
      <c r="O58" s="206">
        <v>16877</v>
      </c>
      <c r="P58" s="206">
        <v>10346</v>
      </c>
      <c r="Q58" s="233">
        <v>0.97453516572352461</v>
      </c>
      <c r="R58" s="206"/>
      <c r="S58" s="230"/>
      <c r="T58" s="206">
        <v>441</v>
      </c>
      <c r="U58" s="233">
        <v>2.5464834276475345E-2</v>
      </c>
      <c r="V58" s="206"/>
      <c r="W58" s="181"/>
      <c r="X58" s="154"/>
      <c r="Y58" s="6"/>
      <c r="Z58" s="6"/>
      <c r="AA58" s="6"/>
      <c r="AB58" s="6"/>
      <c r="AC58" s="6"/>
      <c r="AD58" s="6"/>
      <c r="AE58" s="6"/>
      <c r="AF58" s="6"/>
    </row>
    <row r="59" spans="1:32" s="264" customFormat="1" ht="15" customHeight="1" x14ac:dyDescent="0.2">
      <c r="A59" s="514">
        <v>57</v>
      </c>
      <c r="B59" s="174" t="s">
        <v>48</v>
      </c>
      <c r="C59" s="171" t="s">
        <v>49</v>
      </c>
      <c r="D59" s="172" t="s">
        <v>160</v>
      </c>
      <c r="E59" s="142" t="s">
        <v>29</v>
      </c>
      <c r="F59" s="143" t="s">
        <v>64</v>
      </c>
      <c r="G59" s="143" t="s">
        <v>161</v>
      </c>
      <c r="H59" s="143" t="s">
        <v>162</v>
      </c>
      <c r="I59" s="143" t="s">
        <v>33</v>
      </c>
      <c r="J59" s="249">
        <v>0</v>
      </c>
      <c r="K59" s="420">
        <v>0</v>
      </c>
      <c r="L59" s="143" t="s">
        <v>163</v>
      </c>
      <c r="M59" s="198">
        <v>16650</v>
      </c>
      <c r="N59" s="138" t="s">
        <v>87</v>
      </c>
      <c r="O59" s="206">
        <v>16650</v>
      </c>
      <c r="P59" s="206"/>
      <c r="Q59" s="233">
        <v>1</v>
      </c>
      <c r="R59" s="206">
        <v>0</v>
      </c>
      <c r="S59" s="279">
        <v>0</v>
      </c>
      <c r="T59" s="206">
        <v>0</v>
      </c>
      <c r="U59" s="238">
        <v>0</v>
      </c>
      <c r="V59" s="206">
        <v>0</v>
      </c>
      <c r="W59" s="280"/>
      <c r="X59" s="154"/>
      <c r="Y59" s="6"/>
      <c r="Z59" s="6"/>
      <c r="AA59" s="6"/>
      <c r="AB59" s="6"/>
      <c r="AC59" s="6"/>
      <c r="AD59" s="6"/>
      <c r="AE59" s="6"/>
      <c r="AF59" s="6"/>
    </row>
    <row r="60" spans="1:32" s="45" customFormat="1" ht="15" customHeight="1" x14ac:dyDescent="0.2">
      <c r="A60" s="180">
        <v>58</v>
      </c>
      <c r="B60" s="251" t="s">
        <v>26</v>
      </c>
      <c r="C60" s="138" t="s">
        <v>178</v>
      </c>
      <c r="D60" s="174" t="s">
        <v>179</v>
      </c>
      <c r="E60" s="174" t="s">
        <v>29</v>
      </c>
      <c r="F60" s="177" t="s">
        <v>180</v>
      </c>
      <c r="G60" s="177" t="s">
        <v>181</v>
      </c>
      <c r="H60" s="189" t="s">
        <v>500</v>
      </c>
      <c r="I60" s="174" t="s">
        <v>33</v>
      </c>
      <c r="J60" s="218">
        <v>2.4560185185185185E-2</v>
      </c>
      <c r="K60" s="219">
        <v>5</v>
      </c>
      <c r="L60" s="143" t="s">
        <v>41</v>
      </c>
      <c r="M60" s="199">
        <v>16605</v>
      </c>
      <c r="N60" s="174" t="s">
        <v>42</v>
      </c>
      <c r="O60" s="201">
        <v>14350</v>
      </c>
      <c r="P60" s="201">
        <v>9286</v>
      </c>
      <c r="Q60" s="241">
        <v>0.86419753086419748</v>
      </c>
      <c r="R60" s="206">
        <v>0</v>
      </c>
      <c r="S60" s="237">
        <v>0</v>
      </c>
      <c r="T60" s="201">
        <v>2255</v>
      </c>
      <c r="U60" s="241">
        <v>0.13580246913580246</v>
      </c>
      <c r="V60" s="201"/>
      <c r="W60" s="184"/>
      <c r="X60" s="156"/>
      <c r="Y60" s="24"/>
      <c r="Z60" s="24"/>
      <c r="AA60" s="24"/>
      <c r="AB60" s="24"/>
      <c r="AC60" s="24"/>
      <c r="AD60" s="24"/>
      <c r="AE60" s="24"/>
      <c r="AF60" s="24"/>
    </row>
    <row r="61" spans="1:32" s="45" customFormat="1" ht="15" customHeight="1" x14ac:dyDescent="0.2">
      <c r="A61" s="180">
        <v>59</v>
      </c>
      <c r="B61" s="253" t="s">
        <v>26</v>
      </c>
      <c r="C61" s="253" t="s">
        <v>27</v>
      </c>
      <c r="D61" s="253" t="s">
        <v>501</v>
      </c>
      <c r="E61" s="328" t="s">
        <v>29</v>
      </c>
      <c r="F61" s="328" t="s">
        <v>143</v>
      </c>
      <c r="G61" s="328" t="s">
        <v>36</v>
      </c>
      <c r="H61" s="328" t="s">
        <v>502</v>
      </c>
      <c r="I61" s="328" t="s">
        <v>33</v>
      </c>
      <c r="J61" s="367">
        <v>6.1805555555555563E-3</v>
      </c>
      <c r="K61" s="424">
        <v>2</v>
      </c>
      <c r="L61" s="378" t="s">
        <v>41</v>
      </c>
      <c r="M61" s="382">
        <v>16518</v>
      </c>
      <c r="N61" s="253" t="s">
        <v>42</v>
      </c>
      <c r="O61" s="391">
        <v>16518</v>
      </c>
      <c r="P61" s="396">
        <v>10003</v>
      </c>
      <c r="Q61" s="403">
        <v>1</v>
      </c>
      <c r="R61" s="206">
        <v>0</v>
      </c>
      <c r="S61" s="237">
        <v>0</v>
      </c>
      <c r="T61" s="396">
        <v>0</v>
      </c>
      <c r="U61" s="403">
        <v>0</v>
      </c>
      <c r="V61" s="416"/>
      <c r="W61" s="181"/>
      <c r="X61" s="154"/>
      <c r="Y61" s="6"/>
      <c r="Z61" s="6"/>
      <c r="AA61" s="6"/>
      <c r="AB61" s="6"/>
      <c r="AC61" s="6"/>
      <c r="AD61" s="6"/>
      <c r="AE61" s="6"/>
      <c r="AF61" s="6"/>
    </row>
    <row r="62" spans="1:32" s="45" customFormat="1" ht="15" customHeight="1" x14ac:dyDescent="0.2">
      <c r="A62" s="180">
        <v>60</v>
      </c>
      <c r="B62" s="253" t="s">
        <v>610</v>
      </c>
      <c r="C62" s="253" t="s">
        <v>610</v>
      </c>
      <c r="D62" s="253" t="s">
        <v>629</v>
      </c>
      <c r="E62" s="328" t="s">
        <v>29</v>
      </c>
      <c r="F62" s="328" t="s">
        <v>140</v>
      </c>
      <c r="G62" s="328"/>
      <c r="H62" s="328" t="s">
        <v>173</v>
      </c>
      <c r="I62" s="328" t="s">
        <v>33</v>
      </c>
      <c r="J62" s="361">
        <v>2.2164351851851852E-2</v>
      </c>
      <c r="K62" s="426">
        <v>5</v>
      </c>
      <c r="L62" s="378" t="s">
        <v>34</v>
      </c>
      <c r="M62" s="382">
        <v>16180</v>
      </c>
      <c r="N62" s="253" t="s">
        <v>42</v>
      </c>
      <c r="O62" s="391">
        <v>15512</v>
      </c>
      <c r="P62" s="396">
        <v>9263</v>
      </c>
      <c r="Q62" s="403">
        <v>0.95871446229913471</v>
      </c>
      <c r="R62" s="407"/>
      <c r="S62" s="411"/>
      <c r="T62" s="396">
        <v>668</v>
      </c>
      <c r="U62" s="403">
        <v>4.1285537700865266E-2</v>
      </c>
      <c r="V62" s="416"/>
      <c r="W62" s="181"/>
      <c r="X62" s="154"/>
      <c r="Y62" s="6"/>
      <c r="Z62" s="6"/>
      <c r="AA62" s="6"/>
      <c r="AB62" s="6"/>
      <c r="AC62" s="6"/>
      <c r="AD62" s="6"/>
      <c r="AE62" s="6"/>
      <c r="AF62" s="6"/>
    </row>
    <row r="63" spans="1:32" s="45" customFormat="1" ht="15" customHeight="1" x14ac:dyDescent="0.2">
      <c r="A63" s="514">
        <v>61</v>
      </c>
      <c r="B63" s="251" t="s">
        <v>610</v>
      </c>
      <c r="C63" s="138" t="s">
        <v>610</v>
      </c>
      <c r="D63" s="138" t="s">
        <v>645</v>
      </c>
      <c r="E63" s="174" t="s">
        <v>29</v>
      </c>
      <c r="F63" s="139" t="s">
        <v>130</v>
      </c>
      <c r="G63" s="139" t="s">
        <v>386</v>
      </c>
      <c r="H63" s="139" t="s">
        <v>646</v>
      </c>
      <c r="I63" s="139" t="s">
        <v>33</v>
      </c>
      <c r="J63" s="216">
        <v>1.136574074074074E-2</v>
      </c>
      <c r="K63" s="217">
        <v>6</v>
      </c>
      <c r="L63" s="143" t="s">
        <v>34</v>
      </c>
      <c r="M63" s="198">
        <v>14648</v>
      </c>
      <c r="N63" s="138" t="s">
        <v>42</v>
      </c>
      <c r="O63" s="206">
        <v>14452</v>
      </c>
      <c r="P63" s="207">
        <v>9065</v>
      </c>
      <c r="Q63" s="233">
        <v>0.98661933369743304</v>
      </c>
      <c r="R63" s="206"/>
      <c r="S63" s="279"/>
      <c r="T63" s="201">
        <v>196</v>
      </c>
      <c r="U63" s="233">
        <v>1.3380666302566903E-2</v>
      </c>
      <c r="V63" s="234"/>
      <c r="W63" s="181"/>
      <c r="X63" s="154"/>
      <c r="Y63" s="6"/>
      <c r="Z63" s="6"/>
      <c r="AA63" s="6"/>
      <c r="AB63" s="6"/>
      <c r="AC63" s="6"/>
      <c r="AD63" s="6"/>
      <c r="AE63" s="6"/>
      <c r="AF63" s="6"/>
    </row>
    <row r="64" spans="1:32" s="45" customFormat="1" ht="15" customHeight="1" x14ac:dyDescent="0.2">
      <c r="A64" s="180">
        <v>62</v>
      </c>
      <c r="B64" s="251" t="s">
        <v>610</v>
      </c>
      <c r="C64" s="266" t="s">
        <v>610</v>
      </c>
      <c r="D64" s="253" t="s">
        <v>631</v>
      </c>
      <c r="E64" s="252" t="s">
        <v>29</v>
      </c>
      <c r="F64" s="254" t="s">
        <v>308</v>
      </c>
      <c r="G64" s="254"/>
      <c r="H64" s="254" t="s">
        <v>577</v>
      </c>
      <c r="I64" s="252" t="s">
        <v>33</v>
      </c>
      <c r="J64" s="255">
        <v>3.246527777777778E-2</v>
      </c>
      <c r="K64" s="425">
        <v>2</v>
      </c>
      <c r="L64" s="254" t="s">
        <v>34</v>
      </c>
      <c r="M64" s="257">
        <v>13536</v>
      </c>
      <c r="N64" s="258" t="s">
        <v>42</v>
      </c>
      <c r="O64" s="205">
        <v>10485</v>
      </c>
      <c r="P64" s="205">
        <v>7388</v>
      </c>
      <c r="Q64" s="232">
        <v>0.77460106382978722</v>
      </c>
      <c r="R64" s="205"/>
      <c r="S64" s="259"/>
      <c r="T64" s="205">
        <v>3051</v>
      </c>
      <c r="U64" s="260">
        <v>0.22539893617021275</v>
      </c>
      <c r="V64" s="205"/>
      <c r="W64" s="261"/>
      <c r="X64" s="262"/>
      <c r="Y64" s="263"/>
      <c r="Z64" s="263"/>
      <c r="AA64" s="263"/>
      <c r="AB64" s="263"/>
      <c r="AC64" s="263"/>
      <c r="AD64" s="263"/>
      <c r="AE64" s="263"/>
      <c r="AF64" s="263"/>
    </row>
    <row r="65" spans="1:32" s="45" customFormat="1" ht="15" customHeight="1" x14ac:dyDescent="0.2">
      <c r="A65" s="180">
        <v>63</v>
      </c>
      <c r="B65" s="253" t="s">
        <v>610</v>
      </c>
      <c r="C65" s="253" t="s">
        <v>610</v>
      </c>
      <c r="D65" s="253" t="s">
        <v>630</v>
      </c>
      <c r="E65" s="328" t="s">
        <v>29</v>
      </c>
      <c r="F65" s="328" t="s">
        <v>512</v>
      </c>
      <c r="G65" s="328"/>
      <c r="H65" s="328" t="s">
        <v>197</v>
      </c>
      <c r="I65" s="328" t="s">
        <v>33</v>
      </c>
      <c r="J65" s="361">
        <v>2.1967592592592594E-2</v>
      </c>
      <c r="K65" s="426">
        <v>4</v>
      </c>
      <c r="L65" s="378" t="s">
        <v>34</v>
      </c>
      <c r="M65" s="382">
        <v>12573</v>
      </c>
      <c r="N65" s="253" t="s">
        <v>42</v>
      </c>
      <c r="O65" s="391">
        <v>12106</v>
      </c>
      <c r="P65" s="396">
        <v>6610</v>
      </c>
      <c r="Q65" s="403">
        <v>0.96285691561282116</v>
      </c>
      <c r="R65" s="407"/>
      <c r="S65" s="411"/>
      <c r="T65" s="396">
        <v>467</v>
      </c>
      <c r="U65" s="403">
        <v>3.7143084387178872E-2</v>
      </c>
      <c r="V65" s="416"/>
      <c r="W65" s="181"/>
      <c r="X65" s="154"/>
      <c r="Y65" s="6"/>
      <c r="Z65" s="6"/>
      <c r="AA65" s="6"/>
      <c r="AB65" s="6"/>
      <c r="AC65" s="6"/>
      <c r="AD65" s="6"/>
      <c r="AE65" s="6"/>
      <c r="AF65" s="6"/>
    </row>
    <row r="66" spans="1:32" s="45" customFormat="1" ht="15" customHeight="1" x14ac:dyDescent="0.2">
      <c r="A66" s="180">
        <v>64</v>
      </c>
      <c r="B66" s="138" t="s">
        <v>48</v>
      </c>
      <c r="C66" s="138" t="s">
        <v>49</v>
      </c>
      <c r="D66" s="138" t="s">
        <v>174</v>
      </c>
      <c r="E66" s="139" t="s">
        <v>29</v>
      </c>
      <c r="F66" s="139" t="s">
        <v>309</v>
      </c>
      <c r="G66" s="139" t="s">
        <v>176</v>
      </c>
      <c r="H66" s="139" t="s">
        <v>177</v>
      </c>
      <c r="I66" s="139" t="s">
        <v>33</v>
      </c>
      <c r="J66" s="216">
        <v>4.5949074074074073E-2</v>
      </c>
      <c r="K66" s="420">
        <v>3</v>
      </c>
      <c r="L66" s="143" t="s">
        <v>53</v>
      </c>
      <c r="M66" s="199">
        <v>11415</v>
      </c>
      <c r="N66" s="138" t="s">
        <v>87</v>
      </c>
      <c r="O66" s="206">
        <v>7921</v>
      </c>
      <c r="P66" s="206"/>
      <c r="Q66" s="233">
        <v>0.69391151992991673</v>
      </c>
      <c r="R66" s="206">
        <v>0</v>
      </c>
      <c r="S66" s="230">
        <v>0</v>
      </c>
      <c r="T66" s="206">
        <v>3494</v>
      </c>
      <c r="U66" s="233">
        <v>0.30608848007008321</v>
      </c>
      <c r="V66" s="206">
        <v>2213</v>
      </c>
      <c r="W66" s="185"/>
      <c r="X66" s="2"/>
      <c r="Y66" s="3"/>
      <c r="Z66" s="3"/>
      <c r="AA66" s="3"/>
      <c r="AB66" s="3"/>
      <c r="AC66" s="3"/>
      <c r="AD66" s="3"/>
      <c r="AE66" s="3"/>
      <c r="AF66" s="3"/>
    </row>
    <row r="67" spans="1:32" s="45" customFormat="1" ht="15" customHeight="1" x14ac:dyDescent="0.2">
      <c r="A67" s="514">
        <v>65</v>
      </c>
      <c r="B67" s="138" t="s">
        <v>26</v>
      </c>
      <c r="C67" s="174" t="s">
        <v>27</v>
      </c>
      <c r="D67" s="142" t="s">
        <v>600</v>
      </c>
      <c r="E67" s="142" t="s">
        <v>29</v>
      </c>
      <c r="F67" s="143" t="s">
        <v>143</v>
      </c>
      <c r="G67" s="143"/>
      <c r="H67" s="143" t="s">
        <v>601</v>
      </c>
      <c r="I67" s="142" t="s">
        <v>33</v>
      </c>
      <c r="J67" s="216">
        <v>2.0497685185185185E-2</v>
      </c>
      <c r="K67" s="217">
        <v>3</v>
      </c>
      <c r="L67" s="143" t="s">
        <v>41</v>
      </c>
      <c r="M67" s="198">
        <v>11333</v>
      </c>
      <c r="N67" s="138" t="s">
        <v>42</v>
      </c>
      <c r="O67" s="206">
        <v>9845</v>
      </c>
      <c r="P67" s="206">
        <v>6858</v>
      </c>
      <c r="Q67" s="233">
        <v>0.86870202064766611</v>
      </c>
      <c r="R67" s="206">
        <v>0</v>
      </c>
      <c r="S67" s="237">
        <v>0</v>
      </c>
      <c r="T67" s="206">
        <v>1488</v>
      </c>
      <c r="U67" s="238">
        <v>0.13129797935233389</v>
      </c>
      <c r="V67" s="206"/>
      <c r="W67" s="181"/>
      <c r="X67" s="154"/>
      <c r="Y67" s="6"/>
      <c r="Z67" s="6"/>
      <c r="AA67" s="6"/>
      <c r="AB67" s="6"/>
      <c r="AC67" s="6"/>
      <c r="AD67" s="6"/>
      <c r="AE67" s="6"/>
      <c r="AF67" s="6"/>
    </row>
    <row r="68" spans="1:32" s="45" customFormat="1" ht="15" customHeight="1" x14ac:dyDescent="0.2">
      <c r="A68" s="180">
        <v>66</v>
      </c>
      <c r="B68" s="177" t="s">
        <v>48</v>
      </c>
      <c r="C68" s="174" t="s">
        <v>133</v>
      </c>
      <c r="D68" s="174" t="s">
        <v>223</v>
      </c>
      <c r="E68" s="174" t="s">
        <v>29</v>
      </c>
      <c r="F68" s="177" t="s">
        <v>512</v>
      </c>
      <c r="G68" s="177"/>
      <c r="H68" s="189" t="s">
        <v>536</v>
      </c>
      <c r="I68" s="177" t="s">
        <v>33</v>
      </c>
      <c r="J68" s="218">
        <v>1.2060185185185186E-2</v>
      </c>
      <c r="K68" s="423">
        <v>4</v>
      </c>
      <c r="L68" s="143" t="s">
        <v>53</v>
      </c>
      <c r="M68" s="199">
        <v>10492</v>
      </c>
      <c r="N68" s="174" t="s">
        <v>87</v>
      </c>
      <c r="O68" s="201">
        <v>9092</v>
      </c>
      <c r="P68" s="201"/>
      <c r="Q68" s="233">
        <v>0.86656500190621422</v>
      </c>
      <c r="R68" s="206">
        <v>0</v>
      </c>
      <c r="S68" s="279">
        <v>0</v>
      </c>
      <c r="T68" s="201">
        <v>1400</v>
      </c>
      <c r="U68" s="233">
        <v>0.13343499809378573</v>
      </c>
      <c r="V68" s="201">
        <v>657</v>
      </c>
      <c r="W68" s="184"/>
      <c r="X68" s="156"/>
      <c r="Y68" s="24"/>
      <c r="Z68" s="24"/>
      <c r="AA68" s="24"/>
      <c r="AB68" s="24"/>
      <c r="AC68" s="24"/>
      <c r="AD68" s="24"/>
      <c r="AE68" s="24"/>
      <c r="AF68" s="24"/>
    </row>
    <row r="69" spans="1:32" s="45" customFormat="1" ht="15" customHeight="1" x14ac:dyDescent="0.2">
      <c r="A69" s="180">
        <v>67</v>
      </c>
      <c r="B69" s="251" t="s">
        <v>66</v>
      </c>
      <c r="C69" s="138" t="s">
        <v>67</v>
      </c>
      <c r="D69" s="174" t="s">
        <v>208</v>
      </c>
      <c r="E69" s="174" t="s">
        <v>29</v>
      </c>
      <c r="F69" s="177" t="s">
        <v>64</v>
      </c>
      <c r="G69" s="177" t="s">
        <v>85</v>
      </c>
      <c r="H69" s="191" t="s">
        <v>209</v>
      </c>
      <c r="I69" s="174" t="s">
        <v>33</v>
      </c>
      <c r="J69" s="218">
        <v>2.5601851851851851E-2</v>
      </c>
      <c r="K69" s="219">
        <v>3</v>
      </c>
      <c r="L69" s="143" t="s">
        <v>34</v>
      </c>
      <c r="M69" s="199">
        <v>10435</v>
      </c>
      <c r="N69" s="174" t="s">
        <v>544</v>
      </c>
      <c r="O69" s="201">
        <v>9478</v>
      </c>
      <c r="P69" s="201">
        <v>3982</v>
      </c>
      <c r="Q69" s="235">
        <v>0.90828941063727842</v>
      </c>
      <c r="R69" s="201">
        <v>0</v>
      </c>
      <c r="S69" s="247">
        <v>0</v>
      </c>
      <c r="T69" s="201">
        <v>957</v>
      </c>
      <c r="U69" s="235">
        <v>9.1710589362721612E-2</v>
      </c>
      <c r="V69" s="201">
        <v>765</v>
      </c>
      <c r="W69" s="181"/>
      <c r="X69" s="154"/>
      <c r="Y69" s="6"/>
      <c r="Z69" s="6"/>
      <c r="AA69" s="6"/>
      <c r="AB69" s="6"/>
      <c r="AC69" s="6"/>
      <c r="AD69" s="6"/>
      <c r="AE69" s="6"/>
      <c r="AF69" s="6"/>
    </row>
    <row r="70" spans="1:32" s="45" customFormat="1" ht="15" customHeight="1" x14ac:dyDescent="0.2">
      <c r="A70" s="180">
        <v>68</v>
      </c>
      <c r="B70" s="251" t="s">
        <v>48</v>
      </c>
      <c r="C70" s="138" t="s">
        <v>48</v>
      </c>
      <c r="D70" s="138" t="s">
        <v>597</v>
      </c>
      <c r="E70" s="138" t="s">
        <v>29</v>
      </c>
      <c r="F70" s="139" t="s">
        <v>64</v>
      </c>
      <c r="G70" s="139"/>
      <c r="H70" s="139" t="s">
        <v>598</v>
      </c>
      <c r="I70" s="139" t="s">
        <v>33</v>
      </c>
      <c r="J70" s="214">
        <v>1.5902777777777776E-2</v>
      </c>
      <c r="K70" s="215">
        <v>4</v>
      </c>
      <c r="L70" s="143" t="s">
        <v>53</v>
      </c>
      <c r="M70" s="198">
        <v>10138</v>
      </c>
      <c r="N70" s="138" t="s">
        <v>87</v>
      </c>
      <c r="O70" s="198">
        <v>9388</v>
      </c>
      <c r="P70" s="206"/>
      <c r="Q70" s="233">
        <v>0.92602091142237131</v>
      </c>
      <c r="R70" s="206">
        <v>0</v>
      </c>
      <c r="S70" s="230">
        <v>0</v>
      </c>
      <c r="T70" s="208">
        <v>750</v>
      </c>
      <c r="U70" s="233">
        <v>7.3979088577628721E-2</v>
      </c>
      <c r="V70" s="208">
        <v>487</v>
      </c>
      <c r="W70" s="184"/>
      <c r="X70" s="156"/>
      <c r="Y70" s="24"/>
      <c r="Z70" s="24"/>
      <c r="AA70" s="24"/>
      <c r="AB70" s="24"/>
      <c r="AC70" s="24"/>
      <c r="AD70" s="24"/>
      <c r="AE70" s="24"/>
      <c r="AF70" s="24"/>
    </row>
    <row r="71" spans="1:32" s="45" customFormat="1" ht="15" customHeight="1" x14ac:dyDescent="0.2">
      <c r="A71" s="514">
        <v>69</v>
      </c>
      <c r="B71" s="251" t="s">
        <v>610</v>
      </c>
      <c r="C71" s="138" t="s">
        <v>610</v>
      </c>
      <c r="D71" s="174" t="s">
        <v>632</v>
      </c>
      <c r="E71" s="174" t="s">
        <v>29</v>
      </c>
      <c r="F71" s="177" t="s">
        <v>633</v>
      </c>
      <c r="G71" s="177" t="s">
        <v>634</v>
      </c>
      <c r="H71" s="191" t="s">
        <v>635</v>
      </c>
      <c r="I71" s="174" t="s">
        <v>33</v>
      </c>
      <c r="J71" s="218">
        <v>2.7488425925925927E-2</v>
      </c>
      <c r="K71" s="219">
        <v>5</v>
      </c>
      <c r="L71" s="143" t="s">
        <v>34</v>
      </c>
      <c r="M71" s="199">
        <v>9353</v>
      </c>
      <c r="N71" s="174" t="s">
        <v>42</v>
      </c>
      <c r="O71" s="201">
        <v>5143</v>
      </c>
      <c r="P71" s="201">
        <v>3666</v>
      </c>
      <c r="Q71" s="235">
        <v>0.54987704479846033</v>
      </c>
      <c r="R71" s="201"/>
      <c r="S71" s="247"/>
      <c r="T71" s="201">
        <v>4210</v>
      </c>
      <c r="U71" s="235">
        <v>0.45012295520153961</v>
      </c>
      <c r="V71" s="201"/>
      <c r="W71" s="181"/>
      <c r="X71" s="156"/>
      <c r="Y71" s="24"/>
      <c r="Z71" s="24"/>
      <c r="AA71" s="24"/>
      <c r="AB71" s="24"/>
      <c r="AC71" s="24"/>
      <c r="AD71" s="24"/>
      <c r="AE71" s="24"/>
      <c r="AF71" s="24"/>
    </row>
    <row r="72" spans="1:32" s="45" customFormat="1" ht="15" customHeight="1" x14ac:dyDescent="0.2">
      <c r="A72" s="180">
        <v>70</v>
      </c>
      <c r="B72" s="174" t="s">
        <v>26</v>
      </c>
      <c r="C72" s="174" t="s">
        <v>27</v>
      </c>
      <c r="D72" s="174" t="s">
        <v>528</v>
      </c>
      <c r="E72" s="174" t="s">
        <v>29</v>
      </c>
      <c r="F72" s="177" t="s">
        <v>529</v>
      </c>
      <c r="G72" s="177" t="s">
        <v>36</v>
      </c>
      <c r="H72" s="191" t="s">
        <v>530</v>
      </c>
      <c r="I72" s="174" t="s">
        <v>33</v>
      </c>
      <c r="J72" s="218"/>
      <c r="K72" s="423">
        <v>0</v>
      </c>
      <c r="L72" s="173" t="s">
        <v>41</v>
      </c>
      <c r="M72" s="199">
        <v>9071</v>
      </c>
      <c r="N72" s="174" t="s">
        <v>42</v>
      </c>
      <c r="O72" s="201">
        <v>9008</v>
      </c>
      <c r="P72" s="201">
        <v>4417</v>
      </c>
      <c r="Q72" s="233">
        <v>0.99305478999007823</v>
      </c>
      <c r="R72" s="206">
        <v>0</v>
      </c>
      <c r="S72" s="237">
        <v>0</v>
      </c>
      <c r="T72" s="201">
        <v>63</v>
      </c>
      <c r="U72" s="233">
        <v>6.9452100099217286E-3</v>
      </c>
      <c r="V72" s="201"/>
      <c r="W72" s="181"/>
      <c r="X72" s="154"/>
      <c r="Y72" s="6"/>
      <c r="Z72" s="6"/>
      <c r="AA72" s="6"/>
      <c r="AB72" s="6"/>
      <c r="AC72" s="6"/>
      <c r="AD72" s="6"/>
      <c r="AE72" s="6"/>
      <c r="AF72" s="6"/>
    </row>
    <row r="73" spans="1:32" s="45" customFormat="1" ht="15" customHeight="1" x14ac:dyDescent="0.2">
      <c r="A73" s="180">
        <v>71</v>
      </c>
      <c r="B73" s="177" t="s">
        <v>48</v>
      </c>
      <c r="C73" s="174" t="s">
        <v>48</v>
      </c>
      <c r="D73" s="174" t="s">
        <v>595</v>
      </c>
      <c r="E73" s="174" t="s">
        <v>29</v>
      </c>
      <c r="F73" s="174" t="s">
        <v>127</v>
      </c>
      <c r="G73" s="174"/>
      <c r="H73" s="314" t="s">
        <v>596</v>
      </c>
      <c r="I73" s="174" t="s">
        <v>33</v>
      </c>
      <c r="J73" s="218">
        <v>2.568287037037037E-2</v>
      </c>
      <c r="K73" s="423">
        <v>6</v>
      </c>
      <c r="L73" s="143" t="s">
        <v>53</v>
      </c>
      <c r="M73" s="199">
        <v>8713</v>
      </c>
      <c r="N73" s="174" t="s">
        <v>87</v>
      </c>
      <c r="O73" s="201">
        <v>7488</v>
      </c>
      <c r="P73" s="219"/>
      <c r="Q73" s="235">
        <v>0.85940548605531963</v>
      </c>
      <c r="R73" s="206">
        <v>0</v>
      </c>
      <c r="S73" s="247">
        <v>0</v>
      </c>
      <c r="T73" s="201">
        <v>1225</v>
      </c>
      <c r="U73" s="235">
        <v>0.14059451394468037</v>
      </c>
      <c r="V73" s="201">
        <v>779</v>
      </c>
      <c r="W73" s="184"/>
      <c r="X73" s="156"/>
      <c r="Y73" s="24"/>
      <c r="Z73" s="24"/>
      <c r="AA73" s="24"/>
      <c r="AB73" s="24"/>
      <c r="AC73" s="24"/>
      <c r="AD73" s="24"/>
      <c r="AE73" s="24"/>
      <c r="AF73" s="24"/>
    </row>
    <row r="74" spans="1:32" s="45" customFormat="1" ht="15" customHeight="1" x14ac:dyDescent="0.2">
      <c r="A74" s="180">
        <v>72</v>
      </c>
      <c r="B74" s="138" t="s">
        <v>48</v>
      </c>
      <c r="C74" s="138" t="s">
        <v>48</v>
      </c>
      <c r="D74" s="138" t="s">
        <v>599</v>
      </c>
      <c r="E74" s="139" t="s">
        <v>29</v>
      </c>
      <c r="F74" s="139" t="s">
        <v>64</v>
      </c>
      <c r="G74" s="139"/>
      <c r="H74" s="139" t="s">
        <v>598</v>
      </c>
      <c r="I74" s="139" t="s">
        <v>33</v>
      </c>
      <c r="J74" s="216">
        <v>2.1956018518518517E-2</v>
      </c>
      <c r="K74" s="420">
        <v>4</v>
      </c>
      <c r="L74" s="143" t="s">
        <v>53</v>
      </c>
      <c r="M74" s="198">
        <v>8489</v>
      </c>
      <c r="N74" s="138" t="s">
        <v>87</v>
      </c>
      <c r="O74" s="206">
        <v>7023</v>
      </c>
      <c r="P74" s="207"/>
      <c r="Q74" s="233">
        <v>0.82730592531511371</v>
      </c>
      <c r="R74" s="206">
        <v>0</v>
      </c>
      <c r="S74" s="230">
        <v>0</v>
      </c>
      <c r="T74" s="206">
        <v>1466</v>
      </c>
      <c r="U74" s="233">
        <v>0.17269407468488632</v>
      </c>
      <c r="V74" s="207">
        <v>680</v>
      </c>
      <c r="W74" s="181"/>
      <c r="X74" s="154"/>
      <c r="Y74" s="6"/>
      <c r="Z74" s="6"/>
      <c r="AA74" s="6"/>
      <c r="AB74" s="6"/>
      <c r="AC74" s="6"/>
      <c r="AD74" s="6"/>
      <c r="AE74" s="6"/>
      <c r="AF74" s="6"/>
    </row>
    <row r="75" spans="1:32" s="45" customFormat="1" ht="15" customHeight="1" x14ac:dyDescent="0.2">
      <c r="A75" s="514">
        <v>73</v>
      </c>
      <c r="B75" s="177" t="s">
        <v>66</v>
      </c>
      <c r="C75" s="174" t="s">
        <v>214</v>
      </c>
      <c r="D75" s="174" t="s">
        <v>215</v>
      </c>
      <c r="E75" s="174" t="s">
        <v>29</v>
      </c>
      <c r="F75" s="177" t="s">
        <v>206</v>
      </c>
      <c r="G75" s="177"/>
      <c r="H75" s="191" t="s">
        <v>216</v>
      </c>
      <c r="I75" s="174" t="s">
        <v>33</v>
      </c>
      <c r="J75" s="218">
        <v>1.1712962962962963E-2</v>
      </c>
      <c r="K75" s="423">
        <v>68</v>
      </c>
      <c r="L75" s="143" t="s">
        <v>34</v>
      </c>
      <c r="M75" s="199">
        <v>8479</v>
      </c>
      <c r="N75" s="174" t="s">
        <v>544</v>
      </c>
      <c r="O75" s="201">
        <v>3879</v>
      </c>
      <c r="P75" s="201">
        <v>1119</v>
      </c>
      <c r="Q75" s="241">
        <v>0.45748319377285057</v>
      </c>
      <c r="R75" s="199">
        <v>0</v>
      </c>
      <c r="S75" s="248">
        <v>0</v>
      </c>
      <c r="T75" s="201">
        <v>4600</v>
      </c>
      <c r="U75" s="241">
        <v>0.54251680622714937</v>
      </c>
      <c r="V75" s="201">
        <v>2200</v>
      </c>
      <c r="W75" s="181"/>
      <c r="X75" s="154"/>
      <c r="Y75" s="6"/>
      <c r="Z75" s="6"/>
      <c r="AA75" s="6"/>
      <c r="AB75" s="6"/>
      <c r="AC75" s="6"/>
      <c r="AD75" s="6"/>
      <c r="AE75" s="6"/>
      <c r="AF75" s="6"/>
    </row>
    <row r="76" spans="1:32" s="45" customFormat="1" ht="15" customHeight="1" x14ac:dyDescent="0.2">
      <c r="A76" s="180">
        <v>74</v>
      </c>
      <c r="B76" s="251" t="s">
        <v>48</v>
      </c>
      <c r="C76" s="138" t="s">
        <v>83</v>
      </c>
      <c r="D76" s="174" t="s">
        <v>205</v>
      </c>
      <c r="E76" s="174" t="s">
        <v>29</v>
      </c>
      <c r="F76" s="177" t="s">
        <v>206</v>
      </c>
      <c r="G76" s="177"/>
      <c r="H76" s="189" t="s">
        <v>314</v>
      </c>
      <c r="I76" s="174" t="s">
        <v>33</v>
      </c>
      <c r="J76" s="218">
        <v>0.12605324074074073</v>
      </c>
      <c r="K76" s="219">
        <v>2</v>
      </c>
      <c r="L76" s="143" t="s">
        <v>53</v>
      </c>
      <c r="M76" s="199">
        <v>8434</v>
      </c>
      <c r="N76" s="174" t="s">
        <v>87</v>
      </c>
      <c r="O76" s="201">
        <v>8434</v>
      </c>
      <c r="P76" s="201"/>
      <c r="Q76" s="241">
        <v>1</v>
      </c>
      <c r="R76" s="206">
        <v>0</v>
      </c>
      <c r="S76" s="247">
        <v>0</v>
      </c>
      <c r="T76" s="201">
        <v>0</v>
      </c>
      <c r="U76" s="241">
        <v>0</v>
      </c>
      <c r="V76" s="201">
        <v>0</v>
      </c>
      <c r="W76" s="184"/>
      <c r="X76" s="156"/>
      <c r="Y76" s="24"/>
      <c r="Z76" s="24"/>
      <c r="AA76" s="24"/>
      <c r="AB76" s="24"/>
      <c r="AC76" s="24"/>
      <c r="AD76" s="24"/>
      <c r="AE76" s="24"/>
      <c r="AF76" s="24"/>
    </row>
    <row r="77" spans="1:32" s="45" customFormat="1" ht="15" customHeight="1" x14ac:dyDescent="0.2">
      <c r="A77" s="180">
        <v>75</v>
      </c>
      <c r="B77" s="253" t="s">
        <v>610</v>
      </c>
      <c r="C77" s="253" t="s">
        <v>610</v>
      </c>
      <c r="D77" s="253" t="s">
        <v>636</v>
      </c>
      <c r="E77" s="328" t="s">
        <v>29</v>
      </c>
      <c r="F77" s="328" t="s">
        <v>308</v>
      </c>
      <c r="G77" s="328" t="s">
        <v>105</v>
      </c>
      <c r="H77" s="328" t="s">
        <v>213</v>
      </c>
      <c r="I77" s="328" t="s">
        <v>33</v>
      </c>
      <c r="J77" s="361">
        <v>2.9351851851851851E-2</v>
      </c>
      <c r="K77" s="426">
        <v>2</v>
      </c>
      <c r="L77" s="378" t="s">
        <v>34</v>
      </c>
      <c r="M77" s="382">
        <v>8398</v>
      </c>
      <c r="N77" s="253" t="s">
        <v>42</v>
      </c>
      <c r="O77" s="391">
        <v>8233</v>
      </c>
      <c r="P77" s="396">
        <v>5611</v>
      </c>
      <c r="Q77" s="403">
        <v>0.98035246487258876</v>
      </c>
      <c r="R77" s="407"/>
      <c r="S77" s="411"/>
      <c r="T77" s="396">
        <v>165</v>
      </c>
      <c r="U77" s="403">
        <v>1.9647535127411287E-2</v>
      </c>
      <c r="V77" s="416"/>
      <c r="W77" s="184"/>
      <c r="X77" s="156"/>
      <c r="Y77" s="24"/>
      <c r="Z77" s="24"/>
      <c r="AA77" s="24"/>
      <c r="AB77" s="24"/>
      <c r="AC77" s="24"/>
      <c r="AD77" s="24"/>
      <c r="AE77" s="24"/>
      <c r="AF77" s="24"/>
    </row>
    <row r="78" spans="1:32" s="45" customFormat="1" ht="15" customHeight="1" x14ac:dyDescent="0.2">
      <c r="A78" s="180">
        <v>76</v>
      </c>
      <c r="B78" s="251" t="s">
        <v>610</v>
      </c>
      <c r="C78" s="138" t="s">
        <v>610</v>
      </c>
      <c r="D78" s="172" t="s">
        <v>542</v>
      </c>
      <c r="E78" s="172" t="s">
        <v>29</v>
      </c>
      <c r="F78" s="173" t="s">
        <v>318</v>
      </c>
      <c r="G78" s="173" t="s">
        <v>394</v>
      </c>
      <c r="H78" s="173" t="s">
        <v>546</v>
      </c>
      <c r="I78" s="172" t="s">
        <v>33</v>
      </c>
      <c r="J78" s="220">
        <v>3.7395833333333336E-2</v>
      </c>
      <c r="K78" s="221">
        <v>2</v>
      </c>
      <c r="L78" s="173" t="s">
        <v>34</v>
      </c>
      <c r="M78" s="200">
        <v>7301</v>
      </c>
      <c r="N78" s="172" t="s">
        <v>42</v>
      </c>
      <c r="O78" s="209">
        <v>6993</v>
      </c>
      <c r="P78" s="209">
        <v>5284</v>
      </c>
      <c r="Q78" s="239">
        <v>0.95781399808245449</v>
      </c>
      <c r="R78" s="209"/>
      <c r="S78" s="240"/>
      <c r="T78" s="209">
        <v>308</v>
      </c>
      <c r="U78" s="239">
        <v>4.218600191754554E-2</v>
      </c>
      <c r="V78" s="209"/>
      <c r="W78" s="181"/>
      <c r="X78" s="154"/>
      <c r="Y78" s="6"/>
      <c r="Z78" s="6"/>
      <c r="AA78" s="6"/>
      <c r="AB78" s="6"/>
      <c r="AC78" s="6"/>
      <c r="AD78" s="6"/>
      <c r="AE78" s="6"/>
      <c r="AF78" s="6"/>
    </row>
    <row r="79" spans="1:32" s="45" customFormat="1" ht="15" customHeight="1" x14ac:dyDescent="0.2">
      <c r="A79" s="514">
        <v>77</v>
      </c>
      <c r="B79" s="174" t="s">
        <v>48</v>
      </c>
      <c r="C79" s="138" t="s">
        <v>133</v>
      </c>
      <c r="D79" s="138" t="s">
        <v>217</v>
      </c>
      <c r="E79" s="139" t="s">
        <v>29</v>
      </c>
      <c r="F79" s="139" t="s">
        <v>308</v>
      </c>
      <c r="G79" s="139" t="s">
        <v>105</v>
      </c>
      <c r="H79" s="139" t="s">
        <v>218</v>
      </c>
      <c r="I79" s="139" t="s">
        <v>33</v>
      </c>
      <c r="J79" s="216">
        <v>1.0625000000000001E-2</v>
      </c>
      <c r="K79" s="420">
        <v>5</v>
      </c>
      <c r="L79" s="143" t="s">
        <v>53</v>
      </c>
      <c r="M79" s="198">
        <v>7226</v>
      </c>
      <c r="N79" s="138" t="s">
        <v>87</v>
      </c>
      <c r="O79" s="206">
        <v>6885</v>
      </c>
      <c r="P79" s="207"/>
      <c r="Q79" s="233">
        <v>0.95280929975089956</v>
      </c>
      <c r="R79" s="206">
        <v>0</v>
      </c>
      <c r="S79" s="279">
        <v>0</v>
      </c>
      <c r="T79" s="206">
        <v>341</v>
      </c>
      <c r="U79" s="233">
        <v>4.7190700249100472E-2</v>
      </c>
      <c r="V79" s="234">
        <v>216</v>
      </c>
      <c r="W79" s="181"/>
      <c r="X79" s="154"/>
      <c r="Y79" s="6"/>
      <c r="Z79" s="6"/>
      <c r="AA79" s="6"/>
      <c r="AB79" s="6"/>
      <c r="AC79" s="6"/>
      <c r="AD79" s="6"/>
      <c r="AE79" s="6"/>
      <c r="AF79" s="6"/>
    </row>
    <row r="80" spans="1:32" s="45" customFormat="1" ht="15" customHeight="1" x14ac:dyDescent="0.2">
      <c r="A80" s="180">
        <v>78</v>
      </c>
      <c r="B80" s="251" t="s">
        <v>610</v>
      </c>
      <c r="C80" s="138" t="s">
        <v>610</v>
      </c>
      <c r="D80" s="174" t="s">
        <v>637</v>
      </c>
      <c r="E80" s="174" t="s">
        <v>29</v>
      </c>
      <c r="F80" s="177" t="s">
        <v>308</v>
      </c>
      <c r="G80" s="177" t="s">
        <v>105</v>
      </c>
      <c r="H80" s="189" t="s">
        <v>202</v>
      </c>
      <c r="I80" s="174" t="s">
        <v>33</v>
      </c>
      <c r="J80" s="222">
        <v>2.5092592592592593E-2</v>
      </c>
      <c r="K80" s="219">
        <v>3</v>
      </c>
      <c r="L80" s="143" t="s">
        <v>34</v>
      </c>
      <c r="M80" s="199">
        <v>6939</v>
      </c>
      <c r="N80" s="174" t="s">
        <v>42</v>
      </c>
      <c r="O80" s="201">
        <v>6644</v>
      </c>
      <c r="P80" s="201">
        <v>4816</v>
      </c>
      <c r="Q80" s="233">
        <v>0.95748666954892636</v>
      </c>
      <c r="R80" s="206"/>
      <c r="S80" s="206"/>
      <c r="T80" s="201">
        <v>295</v>
      </c>
      <c r="U80" s="233">
        <v>4.2513330451073639E-2</v>
      </c>
      <c r="V80" s="201"/>
      <c r="W80" s="181"/>
      <c r="X80" s="154"/>
      <c r="Y80" s="6"/>
      <c r="Z80" s="6"/>
      <c r="AA80" s="6"/>
      <c r="AB80" s="6"/>
      <c r="AC80" s="6"/>
      <c r="AD80" s="6"/>
      <c r="AE80" s="6"/>
      <c r="AF80" s="6"/>
    </row>
    <row r="81" spans="1:32" s="45" customFormat="1" ht="15" customHeight="1" x14ac:dyDescent="0.2">
      <c r="A81" s="180">
        <v>79</v>
      </c>
      <c r="B81" s="251" t="s">
        <v>610</v>
      </c>
      <c r="C81" s="138" t="s">
        <v>610</v>
      </c>
      <c r="D81" s="172" t="s">
        <v>624</v>
      </c>
      <c r="E81" s="142" t="s">
        <v>29</v>
      </c>
      <c r="F81" s="143" t="s">
        <v>85</v>
      </c>
      <c r="G81" s="143"/>
      <c r="H81" s="143" t="s">
        <v>604</v>
      </c>
      <c r="I81" s="143" t="s">
        <v>33</v>
      </c>
      <c r="J81" s="214"/>
      <c r="K81" s="215">
        <v>0</v>
      </c>
      <c r="L81" s="143" t="s">
        <v>34</v>
      </c>
      <c r="M81" s="198">
        <v>6877</v>
      </c>
      <c r="N81" s="138" t="s">
        <v>42</v>
      </c>
      <c r="O81" s="198">
        <v>2236</v>
      </c>
      <c r="P81" s="206">
        <v>1394</v>
      </c>
      <c r="Q81" s="233">
        <v>0.32514177693761814</v>
      </c>
      <c r="R81" s="198"/>
      <c r="S81" s="237"/>
      <c r="T81" s="208">
        <v>4641</v>
      </c>
      <c r="U81" s="238">
        <v>0.67485822306238186</v>
      </c>
      <c r="V81" s="208"/>
      <c r="W81" s="181"/>
      <c r="X81" s="154"/>
      <c r="Y81" s="6"/>
      <c r="Z81" s="6"/>
      <c r="AA81" s="6"/>
      <c r="AB81" s="6"/>
      <c r="AC81" s="6"/>
      <c r="AD81" s="6"/>
      <c r="AE81" s="6"/>
      <c r="AF81" s="6"/>
    </row>
    <row r="82" spans="1:32" s="45" customFormat="1" ht="15" customHeight="1" x14ac:dyDescent="0.2">
      <c r="A82" s="180">
        <v>80</v>
      </c>
      <c r="B82" s="253" t="s">
        <v>610</v>
      </c>
      <c r="C82" s="253" t="s">
        <v>610</v>
      </c>
      <c r="D82" s="253" t="s">
        <v>157</v>
      </c>
      <c r="E82" s="328" t="s">
        <v>29</v>
      </c>
      <c r="F82" s="328" t="s">
        <v>318</v>
      </c>
      <c r="G82" s="328" t="s">
        <v>158</v>
      </c>
      <c r="H82" s="253" t="s">
        <v>159</v>
      </c>
      <c r="I82" s="328" t="s">
        <v>33</v>
      </c>
      <c r="J82" s="361"/>
      <c r="K82" s="426">
        <v>0</v>
      </c>
      <c r="L82" s="378" t="s">
        <v>34</v>
      </c>
      <c r="M82" s="382">
        <v>5872</v>
      </c>
      <c r="N82" s="253" t="s">
        <v>42</v>
      </c>
      <c r="O82" s="391">
        <v>5574</v>
      </c>
      <c r="P82" s="396">
        <v>2273</v>
      </c>
      <c r="Q82" s="403">
        <v>0.9492506811989101</v>
      </c>
      <c r="R82" s="407"/>
      <c r="S82" s="411"/>
      <c r="T82" s="396">
        <v>298</v>
      </c>
      <c r="U82" s="403">
        <v>5.0749318801089918E-2</v>
      </c>
      <c r="V82" s="416"/>
      <c r="W82" s="181"/>
      <c r="X82" s="154"/>
      <c r="Y82" s="6"/>
      <c r="Z82" s="6"/>
      <c r="AA82" s="6"/>
      <c r="AB82" s="6"/>
      <c r="AC82" s="6"/>
      <c r="AD82" s="6"/>
      <c r="AE82" s="6"/>
      <c r="AF82" s="6"/>
    </row>
    <row r="83" spans="1:32" s="45" customFormat="1" ht="15" customHeight="1" x14ac:dyDescent="0.2">
      <c r="A83" s="514">
        <v>81</v>
      </c>
      <c r="B83" s="177" t="s">
        <v>48</v>
      </c>
      <c r="C83" s="174" t="s">
        <v>219</v>
      </c>
      <c r="D83" s="174" t="s">
        <v>537</v>
      </c>
      <c r="E83" s="174" t="s">
        <v>29</v>
      </c>
      <c r="F83" s="177" t="s">
        <v>206</v>
      </c>
      <c r="G83" s="177" t="s">
        <v>221</v>
      </c>
      <c r="H83" s="174" t="s">
        <v>222</v>
      </c>
      <c r="I83" s="174" t="s">
        <v>33</v>
      </c>
      <c r="J83" s="218">
        <v>0</v>
      </c>
      <c r="K83" s="219">
        <v>0</v>
      </c>
      <c r="L83" s="143" t="s">
        <v>53</v>
      </c>
      <c r="M83" s="199">
        <v>5590</v>
      </c>
      <c r="N83" s="174" t="s">
        <v>87</v>
      </c>
      <c r="O83" s="201">
        <v>84</v>
      </c>
      <c r="P83" s="201"/>
      <c r="Q83" s="233">
        <v>1.5026833631484795E-2</v>
      </c>
      <c r="R83" s="206">
        <v>0</v>
      </c>
      <c r="S83" s="279">
        <v>0</v>
      </c>
      <c r="T83" s="201">
        <v>5506</v>
      </c>
      <c r="U83" s="233">
        <v>0.98497316636851517</v>
      </c>
      <c r="V83" s="201">
        <v>3412</v>
      </c>
      <c r="W83" s="184"/>
      <c r="X83" s="156"/>
      <c r="Y83" s="24"/>
      <c r="Z83" s="24"/>
      <c r="AA83" s="24"/>
      <c r="AB83" s="24"/>
      <c r="AC83" s="24"/>
      <c r="AD83" s="24"/>
      <c r="AE83" s="24"/>
      <c r="AF83" s="24"/>
    </row>
    <row r="84" spans="1:32" s="45" customFormat="1" ht="15" customHeight="1" x14ac:dyDescent="0.2">
      <c r="A84" s="180">
        <v>82</v>
      </c>
      <c r="B84" s="138" t="s">
        <v>48</v>
      </c>
      <c r="C84" s="138" t="s">
        <v>49</v>
      </c>
      <c r="D84" s="138" t="s">
        <v>232</v>
      </c>
      <c r="E84" s="139" t="s">
        <v>29</v>
      </c>
      <c r="F84" s="139" t="s">
        <v>30</v>
      </c>
      <c r="G84" s="139" t="s">
        <v>119</v>
      </c>
      <c r="H84" s="139" t="s">
        <v>233</v>
      </c>
      <c r="I84" s="139" t="s">
        <v>33</v>
      </c>
      <c r="J84" s="216">
        <v>1.638888888888889E-2</v>
      </c>
      <c r="K84" s="420">
        <v>4</v>
      </c>
      <c r="L84" s="143" t="s">
        <v>53</v>
      </c>
      <c r="M84" s="199">
        <v>4934</v>
      </c>
      <c r="N84" s="138" t="s">
        <v>87</v>
      </c>
      <c r="O84" s="206">
        <v>3758</v>
      </c>
      <c r="P84" s="206"/>
      <c r="Q84" s="233">
        <v>0.76165383056343738</v>
      </c>
      <c r="R84" s="206">
        <v>0</v>
      </c>
      <c r="S84" s="230">
        <v>0</v>
      </c>
      <c r="T84" s="206">
        <v>1176</v>
      </c>
      <c r="U84" s="233">
        <v>0.23834616943656262</v>
      </c>
      <c r="V84" s="206">
        <v>927</v>
      </c>
      <c r="W84" s="184"/>
      <c r="X84" s="157"/>
      <c r="Y84" s="30"/>
      <c r="Z84" s="30"/>
      <c r="AA84" s="30"/>
      <c r="AB84" s="30"/>
      <c r="AC84" s="30"/>
      <c r="AD84" s="30"/>
      <c r="AE84" s="30"/>
      <c r="AF84" s="30"/>
    </row>
    <row r="85" spans="1:32" s="45" customFormat="1" ht="15" customHeight="1" x14ac:dyDescent="0.2">
      <c r="A85" s="180">
        <v>83</v>
      </c>
      <c r="B85" s="251" t="s">
        <v>48</v>
      </c>
      <c r="C85" s="138" t="s">
        <v>83</v>
      </c>
      <c r="D85" s="138" t="s">
        <v>228</v>
      </c>
      <c r="E85" s="139" t="s">
        <v>29</v>
      </c>
      <c r="F85" s="139" t="s">
        <v>64</v>
      </c>
      <c r="G85" s="139" t="s">
        <v>161</v>
      </c>
      <c r="H85" s="139" t="s">
        <v>229</v>
      </c>
      <c r="I85" s="139" t="s">
        <v>33</v>
      </c>
      <c r="J85" s="216">
        <v>1.5960648148148147E-2</v>
      </c>
      <c r="K85" s="420">
        <v>18</v>
      </c>
      <c r="L85" s="173" t="s">
        <v>53</v>
      </c>
      <c r="M85" s="199">
        <v>4856</v>
      </c>
      <c r="N85" s="138" t="s">
        <v>87</v>
      </c>
      <c r="O85" s="206">
        <v>4856</v>
      </c>
      <c r="P85" s="206"/>
      <c r="Q85" s="233">
        <v>1</v>
      </c>
      <c r="R85" s="206">
        <v>0</v>
      </c>
      <c r="S85" s="230">
        <v>0</v>
      </c>
      <c r="T85" s="206">
        <v>0</v>
      </c>
      <c r="U85" s="233">
        <v>0</v>
      </c>
      <c r="V85" s="206">
        <v>0</v>
      </c>
      <c r="W85" s="183"/>
      <c r="X85" s="156"/>
      <c r="Y85" s="24"/>
      <c r="Z85" s="24"/>
      <c r="AA85" s="24"/>
      <c r="AB85" s="24"/>
      <c r="AC85" s="24"/>
      <c r="AD85" s="24"/>
      <c r="AE85" s="24"/>
      <c r="AF85" s="24"/>
    </row>
    <row r="86" spans="1:32" s="45" customFormat="1" ht="15" customHeight="1" x14ac:dyDescent="0.2">
      <c r="A86" s="180">
        <v>84</v>
      </c>
      <c r="B86" s="251" t="s">
        <v>610</v>
      </c>
      <c r="C86" s="138" t="s">
        <v>610</v>
      </c>
      <c r="D86" s="138" t="s">
        <v>638</v>
      </c>
      <c r="E86" s="139" t="s">
        <v>29</v>
      </c>
      <c r="F86" s="139" t="s">
        <v>140</v>
      </c>
      <c r="G86" s="139" t="s">
        <v>226</v>
      </c>
      <c r="H86" s="139" t="s">
        <v>227</v>
      </c>
      <c r="I86" s="139" t="s">
        <v>33</v>
      </c>
      <c r="J86" s="216">
        <v>4.1724537037037039E-2</v>
      </c>
      <c r="K86" s="217">
        <v>4</v>
      </c>
      <c r="L86" s="143" t="s">
        <v>34</v>
      </c>
      <c r="M86" s="199">
        <v>4771</v>
      </c>
      <c r="N86" s="138" t="s">
        <v>42</v>
      </c>
      <c r="O86" s="206">
        <v>4503</v>
      </c>
      <c r="P86" s="206">
        <v>3294</v>
      </c>
      <c r="Q86" s="233">
        <v>0.94382728987633624</v>
      </c>
      <c r="R86" s="206"/>
      <c r="S86" s="230"/>
      <c r="T86" s="206">
        <v>268</v>
      </c>
      <c r="U86" s="233">
        <v>5.6172710123663802E-2</v>
      </c>
      <c r="V86" s="206"/>
      <c r="W86" s="185"/>
      <c r="X86" s="2"/>
      <c r="Y86" s="3"/>
      <c r="Z86" s="3"/>
      <c r="AA86" s="3"/>
      <c r="AB86" s="3"/>
      <c r="AC86" s="3"/>
      <c r="AD86" s="3"/>
      <c r="AE86" s="3"/>
      <c r="AF86" s="3"/>
    </row>
    <row r="87" spans="1:32" s="45" customFormat="1" ht="15" customHeight="1" x14ac:dyDescent="0.2">
      <c r="A87" s="514">
        <v>85</v>
      </c>
      <c r="B87" s="251" t="s">
        <v>66</v>
      </c>
      <c r="C87" s="138" t="s">
        <v>214</v>
      </c>
      <c r="D87" s="138" t="s">
        <v>261</v>
      </c>
      <c r="E87" s="139" t="s">
        <v>29</v>
      </c>
      <c r="F87" s="139" t="s">
        <v>206</v>
      </c>
      <c r="G87" s="139" t="s">
        <v>221</v>
      </c>
      <c r="H87" s="139" t="s">
        <v>263</v>
      </c>
      <c r="I87" s="139" t="s">
        <v>33</v>
      </c>
      <c r="J87" s="216">
        <v>3.2685185185185185E-2</v>
      </c>
      <c r="K87" s="217">
        <v>2</v>
      </c>
      <c r="L87" s="143" t="s">
        <v>34</v>
      </c>
      <c r="M87" s="199">
        <v>4024</v>
      </c>
      <c r="N87" s="138" t="s">
        <v>544</v>
      </c>
      <c r="O87" s="206">
        <v>3724</v>
      </c>
      <c r="P87" s="206">
        <v>1433</v>
      </c>
      <c r="Q87" s="233">
        <v>0.92544731610337971</v>
      </c>
      <c r="R87" s="206">
        <v>0</v>
      </c>
      <c r="S87" s="279">
        <v>0</v>
      </c>
      <c r="T87" s="206">
        <v>300</v>
      </c>
      <c r="U87" s="233">
        <v>7.4552683896620273E-2</v>
      </c>
      <c r="V87" s="206">
        <v>109</v>
      </c>
      <c r="W87" s="184"/>
      <c r="X87" s="157"/>
      <c r="Y87" s="30"/>
      <c r="Z87" s="30"/>
      <c r="AA87" s="30"/>
      <c r="AB87" s="30"/>
      <c r="AC87" s="30"/>
      <c r="AD87" s="30"/>
      <c r="AE87" s="30"/>
      <c r="AF87" s="30"/>
    </row>
    <row r="88" spans="1:32" s="45" customFormat="1" ht="15" customHeight="1" x14ac:dyDescent="0.2">
      <c r="A88" s="180">
        <v>86</v>
      </c>
      <c r="B88" s="177" t="s">
        <v>48</v>
      </c>
      <c r="C88" s="171" t="s">
        <v>49</v>
      </c>
      <c r="D88" s="172" t="s">
        <v>241</v>
      </c>
      <c r="E88" s="142" t="s">
        <v>29</v>
      </c>
      <c r="F88" s="143" t="s">
        <v>308</v>
      </c>
      <c r="G88" s="143" t="s">
        <v>451</v>
      </c>
      <c r="H88" s="143" t="s">
        <v>243</v>
      </c>
      <c r="I88" s="143" t="s">
        <v>33</v>
      </c>
      <c r="J88" s="216">
        <v>3.681712962962963E-2</v>
      </c>
      <c r="K88" s="420">
        <v>2</v>
      </c>
      <c r="L88" s="143" t="s">
        <v>53</v>
      </c>
      <c r="M88" s="198">
        <v>3904</v>
      </c>
      <c r="N88" s="138" t="s">
        <v>87</v>
      </c>
      <c r="O88" s="206">
        <v>3275</v>
      </c>
      <c r="P88" s="206"/>
      <c r="Q88" s="233">
        <v>0.83888319672131151</v>
      </c>
      <c r="R88" s="206">
        <v>0</v>
      </c>
      <c r="S88" s="279">
        <v>0</v>
      </c>
      <c r="T88" s="206">
        <v>629</v>
      </c>
      <c r="U88" s="233">
        <v>0.16111680327868852</v>
      </c>
      <c r="V88" s="206">
        <v>394</v>
      </c>
      <c r="W88" s="181"/>
      <c r="X88" s="154"/>
      <c r="Y88" s="6"/>
      <c r="Z88" s="6"/>
      <c r="AA88" s="6"/>
      <c r="AB88" s="6"/>
      <c r="AC88" s="6"/>
      <c r="AD88" s="6"/>
      <c r="AE88" s="6"/>
      <c r="AF88" s="6"/>
    </row>
    <row r="89" spans="1:32" s="45" customFormat="1" ht="15" customHeight="1" x14ac:dyDescent="0.2">
      <c r="A89" s="180">
        <v>87</v>
      </c>
      <c r="B89" s="138" t="s">
        <v>48</v>
      </c>
      <c r="C89" s="138" t="s">
        <v>49</v>
      </c>
      <c r="D89" s="138" t="s">
        <v>532</v>
      </c>
      <c r="E89" s="139" t="s">
        <v>29</v>
      </c>
      <c r="F89" s="139" t="s">
        <v>80</v>
      </c>
      <c r="G89" s="139" t="s">
        <v>360</v>
      </c>
      <c r="H89" s="139" t="s">
        <v>249</v>
      </c>
      <c r="I89" s="139" t="s">
        <v>533</v>
      </c>
      <c r="J89" s="214">
        <v>5.1967592592592595E-3</v>
      </c>
      <c r="K89" s="429">
        <v>1</v>
      </c>
      <c r="L89" s="143" t="s">
        <v>53</v>
      </c>
      <c r="M89" s="199">
        <v>2736</v>
      </c>
      <c r="N89" s="138" t="s">
        <v>87</v>
      </c>
      <c r="O89" s="198">
        <v>2736</v>
      </c>
      <c r="P89" s="206"/>
      <c r="Q89" s="233">
        <v>1</v>
      </c>
      <c r="R89" s="206">
        <v>0</v>
      </c>
      <c r="S89" s="230">
        <v>0</v>
      </c>
      <c r="T89" s="208">
        <v>0</v>
      </c>
      <c r="U89" s="233">
        <v>0</v>
      </c>
      <c r="V89" s="208">
        <v>0</v>
      </c>
      <c r="W89" s="185"/>
      <c r="X89" s="2"/>
      <c r="Y89" s="3"/>
      <c r="Z89" s="3"/>
      <c r="AA89" s="3"/>
      <c r="AB89" s="3"/>
      <c r="AC89" s="3"/>
      <c r="AD89" s="3"/>
      <c r="AE89" s="3"/>
      <c r="AF89" s="3"/>
    </row>
    <row r="90" spans="1:32" s="45" customFormat="1" ht="15" customHeight="1" x14ac:dyDescent="0.2">
      <c r="A90" s="180">
        <v>88</v>
      </c>
      <c r="B90" s="253" t="s">
        <v>48</v>
      </c>
      <c r="C90" s="253" t="s">
        <v>49</v>
      </c>
      <c r="D90" s="253" t="s">
        <v>169</v>
      </c>
      <c r="E90" s="328" t="s">
        <v>29</v>
      </c>
      <c r="F90" s="328"/>
      <c r="G90" s="328"/>
      <c r="H90" s="328" t="s">
        <v>590</v>
      </c>
      <c r="I90" s="328" t="s">
        <v>33</v>
      </c>
      <c r="J90" s="361">
        <v>0</v>
      </c>
      <c r="K90" s="426">
        <v>0</v>
      </c>
      <c r="L90" s="378" t="s">
        <v>53</v>
      </c>
      <c r="M90" s="382">
        <v>2462</v>
      </c>
      <c r="N90" s="253" t="s">
        <v>87</v>
      </c>
      <c r="O90" s="391">
        <v>776</v>
      </c>
      <c r="P90" s="396"/>
      <c r="Q90" s="403">
        <v>0.31519090170593012</v>
      </c>
      <c r="R90" s="206">
        <v>0</v>
      </c>
      <c r="S90" s="411">
        <v>0</v>
      </c>
      <c r="T90" s="396">
        <v>1686</v>
      </c>
      <c r="U90" s="403">
        <v>0.68480909829406988</v>
      </c>
      <c r="V90" s="416">
        <v>1115</v>
      </c>
      <c r="W90" s="183"/>
      <c r="X90" s="156"/>
      <c r="Y90" s="24"/>
      <c r="Z90" s="24"/>
      <c r="AA90" s="24"/>
      <c r="AB90" s="24"/>
      <c r="AC90" s="24"/>
      <c r="AD90" s="24"/>
      <c r="AE90" s="24"/>
      <c r="AF90" s="24"/>
    </row>
    <row r="91" spans="1:32" s="45" customFormat="1" ht="15" customHeight="1" x14ac:dyDescent="0.2">
      <c r="A91" s="514">
        <v>89</v>
      </c>
      <c r="B91" s="516" t="s">
        <v>610</v>
      </c>
      <c r="C91" s="174" t="s">
        <v>610</v>
      </c>
      <c r="D91" s="174" t="s">
        <v>639</v>
      </c>
      <c r="E91" s="174" t="s">
        <v>29</v>
      </c>
      <c r="F91" s="177" t="s">
        <v>140</v>
      </c>
      <c r="G91" s="177" t="s">
        <v>172</v>
      </c>
      <c r="H91" s="174" t="s">
        <v>640</v>
      </c>
      <c r="I91" s="174" t="s">
        <v>33</v>
      </c>
      <c r="J91" s="174"/>
      <c r="K91" s="219">
        <v>0</v>
      </c>
      <c r="L91" s="174" t="s">
        <v>34</v>
      </c>
      <c r="M91" s="201">
        <v>1652</v>
      </c>
      <c r="N91" s="174" t="s">
        <v>42</v>
      </c>
      <c r="O91" s="201">
        <v>1592</v>
      </c>
      <c r="P91" s="219">
        <v>730</v>
      </c>
      <c r="Q91" s="235">
        <v>0.96368038740920092</v>
      </c>
      <c r="R91" s="492"/>
      <c r="S91" s="492"/>
      <c r="T91" s="201">
        <v>60</v>
      </c>
      <c r="U91" s="235">
        <v>3.6319612590799029E-2</v>
      </c>
      <c r="V91" s="493"/>
      <c r="W91" s="185"/>
      <c r="X91" s="2"/>
      <c r="Y91" s="3"/>
      <c r="Z91" s="3"/>
      <c r="AA91" s="3"/>
      <c r="AB91" s="3"/>
      <c r="AC91" s="3"/>
      <c r="AD91" s="3"/>
      <c r="AE91" s="3"/>
      <c r="AF91" s="3"/>
    </row>
    <row r="92" spans="1:32" s="45" customFormat="1" ht="15" customHeight="1" x14ac:dyDescent="0.2">
      <c r="A92" s="180">
        <v>90</v>
      </c>
      <c r="B92" s="251" t="s">
        <v>66</v>
      </c>
      <c r="C92" s="252" t="s">
        <v>214</v>
      </c>
      <c r="D92" s="258" t="s">
        <v>266</v>
      </c>
      <c r="E92" s="252" t="s">
        <v>29</v>
      </c>
      <c r="F92" s="271" t="s">
        <v>206</v>
      </c>
      <c r="G92" s="271"/>
      <c r="H92" s="271" t="s">
        <v>268</v>
      </c>
      <c r="I92" s="271" t="s">
        <v>33</v>
      </c>
      <c r="J92" s="255">
        <v>2.1689814814814815E-2</v>
      </c>
      <c r="K92" s="425">
        <v>2</v>
      </c>
      <c r="L92" s="254" t="s">
        <v>34</v>
      </c>
      <c r="M92" s="204">
        <v>1422</v>
      </c>
      <c r="N92" s="258" t="s">
        <v>544</v>
      </c>
      <c r="O92" s="205">
        <v>1204</v>
      </c>
      <c r="P92" s="205">
        <v>448</v>
      </c>
      <c r="Q92" s="232">
        <v>0.84669479606188469</v>
      </c>
      <c r="R92" s="205">
        <v>0</v>
      </c>
      <c r="S92" s="272">
        <v>0</v>
      </c>
      <c r="T92" s="205">
        <v>218</v>
      </c>
      <c r="U92" s="232">
        <v>0.15330520393811534</v>
      </c>
      <c r="V92" s="205">
        <v>170</v>
      </c>
      <c r="W92" s="273"/>
      <c r="X92" s="274"/>
      <c r="Y92" s="275"/>
      <c r="Z92" s="275"/>
      <c r="AA92" s="275"/>
      <c r="AB92" s="275"/>
      <c r="AC92" s="275"/>
      <c r="AD92" s="275"/>
      <c r="AE92" s="275"/>
      <c r="AF92" s="275"/>
    </row>
    <row r="93" spans="1:32" ht="15" customHeight="1" x14ac:dyDescent="0.2">
      <c r="A93" s="180">
        <v>91</v>
      </c>
      <c r="B93" s="174" t="s">
        <v>66</v>
      </c>
      <c r="C93" s="174" t="s">
        <v>214</v>
      </c>
      <c r="D93" s="138" t="s">
        <v>246</v>
      </c>
      <c r="E93" s="174" t="s">
        <v>29</v>
      </c>
      <c r="F93" s="139" t="s">
        <v>30</v>
      </c>
      <c r="G93" s="139"/>
      <c r="H93" s="139" t="s">
        <v>247</v>
      </c>
      <c r="I93" s="139" t="s">
        <v>33</v>
      </c>
      <c r="J93" s="216">
        <v>6.8634259259259256E-3</v>
      </c>
      <c r="K93" s="420">
        <v>20</v>
      </c>
      <c r="L93" s="143" t="s">
        <v>34</v>
      </c>
      <c r="M93" s="198">
        <v>1072</v>
      </c>
      <c r="N93" s="138" t="s">
        <v>544</v>
      </c>
      <c r="O93" s="206">
        <v>120</v>
      </c>
      <c r="P93" s="207">
        <v>22</v>
      </c>
      <c r="Q93" s="233">
        <v>0.11194029850746269</v>
      </c>
      <c r="R93" s="206">
        <v>0</v>
      </c>
      <c r="S93" s="279">
        <v>0</v>
      </c>
      <c r="T93" s="206">
        <v>952</v>
      </c>
      <c r="U93" s="233">
        <v>0.88805970149253732</v>
      </c>
      <c r="V93" s="207">
        <v>577</v>
      </c>
      <c r="W93" s="181"/>
      <c r="X93" s="154"/>
      <c r="Y93" s="6"/>
      <c r="Z93" s="6"/>
      <c r="AA93" s="6"/>
      <c r="AB93" s="6"/>
      <c r="AC93" s="6"/>
      <c r="AD93" s="6"/>
      <c r="AE93" s="6"/>
      <c r="AF93" s="6"/>
    </row>
    <row r="94" spans="1:32" ht="15" customHeight="1" x14ac:dyDescent="0.2">
      <c r="A94" s="180">
        <v>92</v>
      </c>
      <c r="B94" s="170" t="s">
        <v>26</v>
      </c>
      <c r="C94" s="171" t="s">
        <v>27</v>
      </c>
      <c r="D94" s="142" t="s">
        <v>572</v>
      </c>
      <c r="E94" s="142" t="s">
        <v>29</v>
      </c>
      <c r="F94" s="143" t="s">
        <v>143</v>
      </c>
      <c r="G94" s="143" t="s">
        <v>36</v>
      </c>
      <c r="H94" s="143" t="s">
        <v>573</v>
      </c>
      <c r="I94" s="142" t="s">
        <v>33</v>
      </c>
      <c r="J94" s="216">
        <v>2.4351851851851857E-2</v>
      </c>
      <c r="K94" s="420">
        <v>1</v>
      </c>
      <c r="L94" s="143" t="s">
        <v>41</v>
      </c>
      <c r="M94" s="199">
        <v>1056</v>
      </c>
      <c r="N94" s="138" t="s">
        <v>42</v>
      </c>
      <c r="O94" s="206">
        <v>495</v>
      </c>
      <c r="P94" s="206">
        <v>438</v>
      </c>
      <c r="Q94" s="233">
        <v>0.46875</v>
      </c>
      <c r="R94" s="206">
        <v>0</v>
      </c>
      <c r="S94" s="237">
        <v>0</v>
      </c>
      <c r="T94" s="206">
        <v>561</v>
      </c>
      <c r="U94" s="238">
        <v>0.53125</v>
      </c>
      <c r="V94" s="206"/>
      <c r="W94" s="181"/>
      <c r="X94" s="154"/>
      <c r="Y94" s="6"/>
      <c r="Z94" s="6"/>
      <c r="AA94" s="6"/>
      <c r="AB94" s="6"/>
      <c r="AC94" s="6"/>
      <c r="AD94" s="6"/>
      <c r="AE94" s="6"/>
      <c r="AF94" s="6"/>
    </row>
    <row r="95" spans="1:32" ht="15" customHeight="1" x14ac:dyDescent="0.2">
      <c r="A95" s="514">
        <v>93</v>
      </c>
      <c r="B95" s="170" t="s">
        <v>66</v>
      </c>
      <c r="C95" s="171" t="s">
        <v>67</v>
      </c>
      <c r="D95" s="172" t="s">
        <v>269</v>
      </c>
      <c r="E95" s="142" t="s">
        <v>29</v>
      </c>
      <c r="F95" s="143" t="s">
        <v>64</v>
      </c>
      <c r="G95" s="143"/>
      <c r="H95" s="143"/>
      <c r="I95" s="143" t="s">
        <v>33</v>
      </c>
      <c r="J95" s="216">
        <v>9.8958333333333329E-3</v>
      </c>
      <c r="K95" s="420">
        <v>1</v>
      </c>
      <c r="L95" s="143" t="s">
        <v>34</v>
      </c>
      <c r="M95" s="199">
        <v>775</v>
      </c>
      <c r="N95" s="138" t="s">
        <v>544</v>
      </c>
      <c r="O95" s="206">
        <v>775</v>
      </c>
      <c r="P95" s="206">
        <v>304</v>
      </c>
      <c r="Q95" s="233">
        <v>1</v>
      </c>
      <c r="R95" s="206">
        <v>0</v>
      </c>
      <c r="S95" s="237">
        <v>0</v>
      </c>
      <c r="T95" s="206">
        <v>0</v>
      </c>
      <c r="U95" s="238">
        <v>0</v>
      </c>
      <c r="V95" s="206">
        <v>0</v>
      </c>
      <c r="W95" s="181"/>
      <c r="X95" s="154"/>
      <c r="Y95" s="6"/>
      <c r="Z95" s="6"/>
      <c r="AA95" s="6"/>
      <c r="AB95" s="6"/>
      <c r="AC95" s="6"/>
      <c r="AD95" s="6"/>
      <c r="AE95" s="6"/>
      <c r="AF95" s="6"/>
    </row>
    <row r="96" spans="1:32" ht="15" customHeight="1" x14ac:dyDescent="0.2">
      <c r="A96" s="180">
        <v>94</v>
      </c>
      <c r="B96" s="253" t="s">
        <v>66</v>
      </c>
      <c r="C96" s="253" t="s">
        <v>67</v>
      </c>
      <c r="D96" s="253" t="s">
        <v>275</v>
      </c>
      <c r="E96" s="328" t="s">
        <v>29</v>
      </c>
      <c r="F96" s="328" t="s">
        <v>206</v>
      </c>
      <c r="G96" s="328"/>
      <c r="H96" s="328" t="s">
        <v>276</v>
      </c>
      <c r="I96" s="328" t="s">
        <v>33</v>
      </c>
      <c r="J96" s="361">
        <v>3.7442129629629631E-2</v>
      </c>
      <c r="K96" s="426">
        <v>2</v>
      </c>
      <c r="L96" s="378" t="s">
        <v>34</v>
      </c>
      <c r="M96" s="382">
        <v>716</v>
      </c>
      <c r="N96" s="253" t="s">
        <v>544</v>
      </c>
      <c r="O96" s="391">
        <v>716</v>
      </c>
      <c r="P96" s="396">
        <v>239</v>
      </c>
      <c r="Q96" s="403">
        <v>1</v>
      </c>
      <c r="R96" s="407">
        <v>0</v>
      </c>
      <c r="S96" s="411">
        <v>0</v>
      </c>
      <c r="T96" s="396">
        <v>0</v>
      </c>
      <c r="U96" s="403">
        <v>0</v>
      </c>
      <c r="V96" s="416">
        <v>0</v>
      </c>
      <c r="W96" s="181"/>
      <c r="X96" s="155"/>
      <c r="Y96" s="60"/>
      <c r="Z96" s="60"/>
      <c r="AA96" s="60"/>
      <c r="AB96" s="60"/>
      <c r="AC96" s="60"/>
      <c r="AD96" s="60"/>
      <c r="AE96" s="60"/>
      <c r="AF96" s="60"/>
    </row>
    <row r="97" spans="1:32" ht="15" customHeight="1" x14ac:dyDescent="0.2">
      <c r="A97" s="180">
        <v>95</v>
      </c>
      <c r="B97" s="251" t="s">
        <v>48</v>
      </c>
      <c r="C97" s="138" t="s">
        <v>49</v>
      </c>
      <c r="D97" s="172" t="s">
        <v>239</v>
      </c>
      <c r="E97" s="142" t="s">
        <v>29</v>
      </c>
      <c r="F97" s="173" t="s">
        <v>309</v>
      </c>
      <c r="G97" s="173" t="s">
        <v>176</v>
      </c>
      <c r="H97" s="173" t="s">
        <v>240</v>
      </c>
      <c r="I97" s="172" t="s">
        <v>33</v>
      </c>
      <c r="J97" s="250">
        <v>0</v>
      </c>
      <c r="K97" s="221">
        <v>0</v>
      </c>
      <c r="L97" s="173" t="s">
        <v>53</v>
      </c>
      <c r="M97" s="200">
        <v>550</v>
      </c>
      <c r="N97" s="172" t="s">
        <v>87</v>
      </c>
      <c r="O97" s="209">
        <v>411</v>
      </c>
      <c r="P97" s="209"/>
      <c r="Q97" s="233">
        <v>0.74727272727272731</v>
      </c>
      <c r="R97" s="438">
        <v>0</v>
      </c>
      <c r="S97" s="490">
        <v>0</v>
      </c>
      <c r="T97" s="520">
        <v>139</v>
      </c>
      <c r="U97" s="439">
        <v>0.25272727272727274</v>
      </c>
      <c r="V97" s="522">
        <v>66</v>
      </c>
      <c r="W97" s="523"/>
      <c r="X97" s="154"/>
      <c r="Y97" s="6"/>
      <c r="Z97" s="6"/>
      <c r="AA97" s="6"/>
      <c r="AB97" s="6"/>
      <c r="AC97" s="6"/>
      <c r="AD97" s="6"/>
      <c r="AE97" s="6"/>
      <c r="AF97" s="6"/>
    </row>
    <row r="98" spans="1:32" ht="15" customHeight="1" thickBot="1" x14ac:dyDescent="0.25">
      <c r="A98" s="188">
        <v>96</v>
      </c>
      <c r="B98" s="524" t="s">
        <v>271</v>
      </c>
      <c r="C98" s="525" t="s">
        <v>272</v>
      </c>
      <c r="D98" s="525" t="s">
        <v>273</v>
      </c>
      <c r="E98" s="525" t="s">
        <v>29</v>
      </c>
      <c r="F98" s="526" t="s">
        <v>318</v>
      </c>
      <c r="G98" s="526" t="s">
        <v>153</v>
      </c>
      <c r="H98" s="527" t="s">
        <v>274</v>
      </c>
      <c r="I98" s="525" t="s">
        <v>33</v>
      </c>
      <c r="J98" s="528">
        <v>7.8240740740740736E-3</v>
      </c>
      <c r="K98" s="529">
        <v>2</v>
      </c>
      <c r="L98" s="530" t="s">
        <v>100</v>
      </c>
      <c r="M98" s="531">
        <v>399</v>
      </c>
      <c r="N98" s="525" t="s">
        <v>35</v>
      </c>
      <c r="O98" s="532">
        <v>356</v>
      </c>
      <c r="P98" s="532">
        <v>0</v>
      </c>
      <c r="Q98" s="533">
        <v>0.89</v>
      </c>
      <c r="R98" s="532">
        <v>0</v>
      </c>
      <c r="S98" s="534">
        <v>0</v>
      </c>
      <c r="T98" s="532">
        <v>43</v>
      </c>
      <c r="U98" s="533">
        <v>0.11</v>
      </c>
      <c r="V98" s="532">
        <v>32</v>
      </c>
      <c r="W98" s="535"/>
      <c r="X98" s="156"/>
      <c r="Y98" s="24"/>
      <c r="Z98" s="24"/>
      <c r="AA98" s="24"/>
      <c r="AB98" s="24"/>
      <c r="AC98" s="24"/>
      <c r="AD98" s="24"/>
      <c r="AE98" s="24"/>
      <c r="AF98" s="24"/>
    </row>
    <row r="99" spans="1:32" ht="15" customHeight="1" x14ac:dyDescent="0.2">
      <c r="A99" s="164"/>
      <c r="B99" s="164"/>
      <c r="C99" s="164"/>
      <c r="D99" s="164"/>
      <c r="E99" s="164"/>
      <c r="F99" s="165"/>
      <c r="G99" s="165"/>
      <c r="H99" s="164"/>
      <c r="I99" s="164"/>
      <c r="J99" s="164"/>
      <c r="K99" s="164"/>
      <c r="L99" s="164"/>
      <c r="M99" s="166"/>
      <c r="N99" s="164"/>
      <c r="O99" s="166"/>
      <c r="P99" s="164"/>
      <c r="Q99" s="167"/>
      <c r="R99" s="168"/>
      <c r="S99" s="168"/>
      <c r="T99" s="166"/>
      <c r="U99" s="167"/>
      <c r="V99" s="166"/>
      <c r="W99" s="169"/>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28"/>
      <c r="B104" s="28"/>
      <c r="C104" s="28"/>
      <c r="D104" s="28"/>
      <c r="E104" s="28"/>
      <c r="F104" s="27"/>
      <c r="G104" s="27"/>
      <c r="H104" s="28"/>
      <c r="I104" s="28"/>
      <c r="J104" s="28"/>
      <c r="K104" s="28"/>
      <c r="L104" s="28"/>
      <c r="M104" s="144"/>
      <c r="N104" s="28"/>
      <c r="O104" s="144"/>
      <c r="P104" s="28"/>
      <c r="Q104" s="146"/>
      <c r="R104" s="145"/>
      <c r="S104" s="145"/>
      <c r="T104" s="144"/>
      <c r="U104" s="146"/>
      <c r="V104" s="144"/>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row r="109" spans="1:32" ht="15" customHeight="1" x14ac:dyDescent="0.2">
      <c r="A109" s="17"/>
      <c r="B109" s="17"/>
      <c r="C109" s="17"/>
      <c r="D109" s="17"/>
      <c r="E109" s="17"/>
      <c r="F109" s="25"/>
      <c r="G109" s="25"/>
      <c r="H109" s="17"/>
      <c r="I109" s="17"/>
      <c r="J109" s="17"/>
      <c r="K109" s="17"/>
      <c r="L109" s="17"/>
      <c r="M109" s="19"/>
      <c r="N109" s="17"/>
      <c r="O109" s="19"/>
      <c r="P109" s="17"/>
      <c r="Q109" s="20"/>
      <c r="R109" s="21"/>
      <c r="S109" s="21"/>
      <c r="T109" s="19"/>
      <c r="U109" s="20"/>
      <c r="V109" s="19"/>
      <c r="W109" s="4"/>
      <c r="X109" s="3"/>
      <c r="Y109" s="3"/>
      <c r="Z109" s="3"/>
      <c r="AA109" s="3"/>
      <c r="AB109" s="3"/>
      <c r="AC109" s="3"/>
      <c r="AD109" s="3"/>
      <c r="AE109" s="3"/>
      <c r="AF109" s="3"/>
    </row>
  </sheetData>
  <autoFilter ref="A2:AF98" xr:uid="{5729862E-8218-2142-BF9B-590744B7C539}">
    <sortState xmlns:xlrd2="http://schemas.microsoft.com/office/spreadsheetml/2017/richdata2" ref="A3:AF98">
      <sortCondition descending="1" ref="M2:M98"/>
    </sortState>
  </autoFilter>
  <mergeCells count="3">
    <mergeCell ref="J1:Q1"/>
    <mergeCell ref="R1:S1"/>
    <mergeCell ref="T1:V1"/>
  </mergeCells>
  <dataValidations count="22">
    <dataValidation type="list" allowBlank="1" showInputMessage="1" showErrorMessage="1" sqref="G12 G15 G10 G23 G37:G41 G43" xr:uid="{147A3B5F-6089-DD41-94F1-6E35ACBE45F1}">
      <formula1>INDIRECT($E$10)</formula1>
    </dataValidation>
    <dataValidation type="list" allowBlank="1" showInputMessage="1" showErrorMessage="1" sqref="G13:G14 G9:G10 G90 G36:G41" xr:uid="{DEE6951E-B49D-3443-88BD-CB49897867C5}">
      <formula1>INDIRECT($E$9)</formula1>
    </dataValidation>
    <dataValidation type="list" allowBlank="1" showInputMessage="1" showErrorMessage="1" sqref="G3:G5 G16 G82 G84 G95:G97 G30:G34" xr:uid="{C54D7EEA-39A1-2D44-BAE6-A2A5214527D2}">
      <formula1>INDIRECT($E$3)</formula1>
    </dataValidation>
    <dataValidation type="list" allowBlank="1" showInputMessage="1" showErrorMessage="1" sqref="G4:G5 G18 G51 G86" xr:uid="{2FC7D87D-680C-6C43-BB7D-3EAF403E506B}">
      <formula1>INDIRECT($E$5)</formula1>
    </dataValidation>
    <dataValidation type="list" allowBlank="1" showInputMessage="1" showErrorMessage="1" sqref="L3:L15 L30:L45" xr:uid="{85ED77B7-FB45-CD40-9611-159B5A96BFD5}">
      <formula1>Spôsob_nákupu</formula1>
    </dataValidation>
    <dataValidation type="list" allowBlank="1" showInputMessage="1" showErrorMessage="1" sqref="F30:F45 F50:F52 F82:F90 F92 F95:F97 F3:F28" xr:uid="{5F70DB48-2452-2741-9C94-4FCF174D5F32}">
      <formula1>Kategórie</formula1>
    </dataValidation>
    <dataValidation type="list" allowBlank="1" showInputMessage="1" showErrorMessage="1" sqref="G4 G15 G8:G12 G21 G89 G32:G35 G37:G42 G44:G45" xr:uid="{E7445515-9B46-CD4B-91A7-D7FBF28C3F71}">
      <formula1>INDIRECT($E$8)</formula1>
    </dataValidation>
    <dataValidation type="list" allowBlank="1" showInputMessage="1" showErrorMessage="1" sqref="G7 G20 G88" xr:uid="{D26A065C-4942-0045-A1CC-124B83FA056C}">
      <formula1>INDIRECT($E$7)</formula1>
    </dataValidation>
    <dataValidation type="list" allowBlank="1" showInputMessage="1" showErrorMessage="1" sqref="G15 G10:G12 G24 G35 G32:G33 G38:G41 G44:G45" xr:uid="{FEB7CBE5-2E1E-8149-9BA5-B9616A41D10F}">
      <formula1>INDIRECT($E$11)</formula1>
    </dataValidation>
    <dataValidation type="list" allowBlank="1" showInputMessage="1" showErrorMessage="1" sqref="G13:G14 G26 G35 G40:G41 G32:G33 G44:G45" xr:uid="{EF15F850-DD23-F84F-BF41-72FD498B1C25}">
      <formula1>INDIRECT($E$13)</formula1>
    </dataValidation>
    <dataValidation type="list" allowBlank="1" showInputMessage="1" showErrorMessage="1" sqref="G12 G15 G25 G39 G41 G43" xr:uid="{10D6D1A5-43B4-284B-84D0-777068C81687}">
      <formula1>INDIRECT($E$12)</formula1>
    </dataValidation>
    <dataValidation type="list" allowBlank="1" showInputMessage="1" showErrorMessage="1" sqref="G6 G22 G33" xr:uid="{83728CC0-1049-E24B-A945-25452A084BB9}">
      <formula1>INDIRECT(F6)</formula1>
    </dataValidation>
    <dataValidation type="list" allowBlank="1" showInputMessage="1" showErrorMessage="1" sqref="G28 G38:G42 G32:G33 G35 G44:G45" xr:uid="{46541522-FFF6-6147-B588-A3E60FCD235B}">
      <formula1>INDIRECT($E$15)</formula1>
    </dataValidation>
    <dataValidation type="list" allowBlank="1" showInputMessage="1" showErrorMessage="1" sqref="G27" xr:uid="{C1D75840-0A35-6C4A-837A-8D08EEA3E705}">
      <formula1>INDIRECT($E$14)</formula1>
    </dataValidation>
    <dataValidation type="list" allowBlank="1" showInputMessage="1" showErrorMessage="1" sqref="G19 G52 G87 G92" xr:uid="{2BB91CE5-838E-2046-982B-A8764949821A}">
      <formula1>INDIRECT($E$6)</formula1>
    </dataValidation>
    <dataValidation type="list" allowBlank="1" showInputMessage="1" showErrorMessage="1" sqref="G17 G50 G85 G31:G34" xr:uid="{8EF3731E-1627-4545-BBA6-82D4B18B79C8}">
      <formula1>INDIRECT($E$4)</formula1>
    </dataValidation>
    <dataValidation type="list" allowBlank="1" showErrorMessage="1" sqref="F46:F49" xr:uid="{FE2DF3EB-5D3D-C448-AB57-B329619CA6AF}">
      <formula1>Kategórie</formula1>
    </dataValidation>
    <dataValidation type="list" allowBlank="1" showErrorMessage="1" sqref="G47" xr:uid="{11EFFFF7-7A2D-BC49-8461-B48AD4A68682}">
      <formula1>INDIRECT($E$7)</formula1>
    </dataValidation>
    <dataValidation type="list" allowBlank="1" showErrorMessage="1" sqref="G46" xr:uid="{70E465D5-085A-FA49-82CD-EE1B2C89A296}">
      <formula1>INDIRECT($E$6)</formula1>
    </dataValidation>
    <dataValidation type="list" allowBlank="1" showErrorMessage="1" sqref="G48" xr:uid="{CEA14154-134C-D94D-8E8D-62E8F59C9233}">
      <formula1>INDIRECT($E$8)</formula1>
    </dataValidation>
    <dataValidation type="list" allowBlank="1" showErrorMessage="1" sqref="G49" xr:uid="{EC09F71F-4682-444E-AE51-2C64DB5A2426}">
      <formula1>INDIRECT($E$9)</formula1>
    </dataValidation>
    <dataValidation type="list" allowBlank="1" showInputMessage="1" showErrorMessage="1" sqref="G83" xr:uid="{F253B571-4E88-D048-9404-99A33A70A4A0}">
      <formula1>INDIRECT(#REF!)</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9D20-BF47-9748-AA51-514E689FE34B}">
  <dimension ref="A1:AF109"/>
  <sheetViews>
    <sheetView showGridLines="0" workbookViewId="0">
      <selection activeCell="L18" sqref="L18"/>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298" t="s">
        <v>48</v>
      </c>
      <c r="C3" s="298" t="s">
        <v>49</v>
      </c>
      <c r="D3" s="298" t="s">
        <v>118</v>
      </c>
      <c r="E3" s="496" t="s">
        <v>29</v>
      </c>
      <c r="F3" s="496" t="s">
        <v>30</v>
      </c>
      <c r="G3" s="496" t="s">
        <v>98</v>
      </c>
      <c r="H3" s="496" t="s">
        <v>120</v>
      </c>
      <c r="I3" s="496" t="s">
        <v>33</v>
      </c>
      <c r="J3" s="497">
        <v>2.6458333333333334E-2</v>
      </c>
      <c r="K3" s="498">
        <v>21</v>
      </c>
      <c r="L3" s="499" t="s">
        <v>53</v>
      </c>
      <c r="M3" s="500">
        <v>1788337</v>
      </c>
      <c r="N3" s="298" t="s">
        <v>87</v>
      </c>
      <c r="O3" s="501">
        <v>467603</v>
      </c>
      <c r="P3" s="502"/>
      <c r="Q3" s="504">
        <v>0.26147364842308807</v>
      </c>
      <c r="R3" s="506">
        <v>0</v>
      </c>
      <c r="S3" s="508">
        <v>0</v>
      </c>
      <c r="T3" s="502">
        <v>1320734</v>
      </c>
      <c r="U3" s="504">
        <v>0.73852635157691193</v>
      </c>
      <c r="V3" s="511">
        <v>470500</v>
      </c>
      <c r="W3" s="419"/>
      <c r="X3" s="156"/>
      <c r="Y3" s="24"/>
      <c r="Z3" s="24"/>
      <c r="AA3" s="24"/>
      <c r="AB3" s="24"/>
      <c r="AC3" s="24"/>
      <c r="AD3" s="24"/>
      <c r="AE3" s="24"/>
      <c r="AF3" s="24"/>
    </row>
    <row r="4" spans="1:32" s="45" customFormat="1" ht="17" customHeight="1" x14ac:dyDescent="0.2">
      <c r="A4" s="180">
        <v>2</v>
      </c>
      <c r="B4" s="177" t="s">
        <v>26</v>
      </c>
      <c r="C4" s="174" t="s">
        <v>27</v>
      </c>
      <c r="D4" s="174" t="s">
        <v>28</v>
      </c>
      <c r="E4" s="174" t="s">
        <v>29</v>
      </c>
      <c r="F4" s="177" t="s">
        <v>30</v>
      </c>
      <c r="G4" s="177" t="s">
        <v>31</v>
      </c>
      <c r="H4" s="191" t="s">
        <v>32</v>
      </c>
      <c r="I4" s="177" t="s">
        <v>33</v>
      </c>
      <c r="J4" s="218">
        <v>2.297453703703704E-2</v>
      </c>
      <c r="K4" s="423">
        <v>31</v>
      </c>
      <c r="L4" s="143" t="s">
        <v>41</v>
      </c>
      <c r="M4" s="199">
        <v>1521474</v>
      </c>
      <c r="N4" s="174" t="s">
        <v>35</v>
      </c>
      <c r="O4" s="201">
        <v>1173890</v>
      </c>
      <c r="P4" s="201" t="s">
        <v>36</v>
      </c>
      <c r="Q4" s="241">
        <v>0.77154785425186367</v>
      </c>
      <c r="R4" s="201"/>
      <c r="S4" s="199"/>
      <c r="T4" s="201">
        <v>347584</v>
      </c>
      <c r="U4" s="241">
        <v>0.22845214574813635</v>
      </c>
      <c r="V4" s="201">
        <v>90596</v>
      </c>
      <c r="W4" s="184"/>
      <c r="X4" s="156"/>
      <c r="Y4" s="24"/>
      <c r="Z4" s="24"/>
      <c r="AA4" s="24"/>
      <c r="AB4" s="24"/>
      <c r="AC4" s="24"/>
      <c r="AD4" s="24"/>
      <c r="AE4" s="24"/>
      <c r="AF4" s="24"/>
    </row>
    <row r="5" spans="1:32" s="45" customFormat="1" ht="16" customHeight="1" x14ac:dyDescent="0.2">
      <c r="A5" s="180">
        <v>3</v>
      </c>
      <c r="B5" s="177" t="s">
        <v>524</v>
      </c>
      <c r="C5" s="174" t="s">
        <v>554</v>
      </c>
      <c r="D5" s="174" t="s">
        <v>288</v>
      </c>
      <c r="E5" s="174" t="s">
        <v>29</v>
      </c>
      <c r="F5" s="177" t="s">
        <v>64</v>
      </c>
      <c r="G5" s="177"/>
      <c r="H5" s="189" t="s">
        <v>558</v>
      </c>
      <c r="I5" s="174" t="s">
        <v>557</v>
      </c>
      <c r="J5" s="222">
        <v>1.1400462962962963E-2</v>
      </c>
      <c r="K5" s="219">
        <v>4</v>
      </c>
      <c r="L5" s="143" t="s">
        <v>41</v>
      </c>
      <c r="M5" s="199">
        <v>1309666</v>
      </c>
      <c r="N5" s="174" t="s">
        <v>47</v>
      </c>
      <c r="O5" s="201">
        <v>85871</v>
      </c>
      <c r="P5" s="201">
        <v>53594</v>
      </c>
      <c r="Q5" s="233">
        <v>6.5567098787018982E-2</v>
      </c>
      <c r="R5" s="206">
        <v>0</v>
      </c>
      <c r="S5" s="279">
        <v>0</v>
      </c>
      <c r="T5" s="201">
        <v>1223795</v>
      </c>
      <c r="U5" s="233">
        <v>0.93443290121298106</v>
      </c>
      <c r="V5" s="201">
        <v>990273</v>
      </c>
      <c r="W5" s="184"/>
      <c r="X5" s="156"/>
      <c r="Y5" s="24"/>
      <c r="Z5" s="24"/>
      <c r="AA5" s="24"/>
      <c r="AB5" s="24"/>
      <c r="AC5" s="24"/>
      <c r="AD5" s="24"/>
      <c r="AE5" s="24"/>
      <c r="AF5" s="24"/>
    </row>
    <row r="6" spans="1:32" s="45" customFormat="1" ht="17" customHeight="1" x14ac:dyDescent="0.2">
      <c r="A6" s="180">
        <v>4</v>
      </c>
      <c r="B6" s="177" t="s">
        <v>55</v>
      </c>
      <c r="C6" s="174" t="s">
        <v>56</v>
      </c>
      <c r="D6" s="174" t="s">
        <v>508</v>
      </c>
      <c r="E6" s="174" t="s">
        <v>29</v>
      </c>
      <c r="F6" s="177" t="s">
        <v>30</v>
      </c>
      <c r="G6" s="177" t="s">
        <v>31</v>
      </c>
      <c r="H6" s="191" t="s">
        <v>76</v>
      </c>
      <c r="I6" s="174" t="s">
        <v>33</v>
      </c>
      <c r="J6" s="218">
        <v>3.0355902777777777E-2</v>
      </c>
      <c r="K6" s="219">
        <v>24</v>
      </c>
      <c r="L6" s="143" t="s">
        <v>34</v>
      </c>
      <c r="M6" s="199">
        <v>862492</v>
      </c>
      <c r="N6" s="174" t="s">
        <v>59</v>
      </c>
      <c r="O6" s="201">
        <v>354224</v>
      </c>
      <c r="P6" s="201">
        <v>141689</v>
      </c>
      <c r="Q6" s="235">
        <v>0.41069830212917918</v>
      </c>
      <c r="R6" s="201">
        <v>39926</v>
      </c>
      <c r="S6" s="247">
        <v>4.629144386266771E-2</v>
      </c>
      <c r="T6" s="201">
        <v>468342</v>
      </c>
      <c r="U6" s="235">
        <v>0.54301025400815317</v>
      </c>
      <c r="V6" s="201">
        <v>149297</v>
      </c>
      <c r="W6" s="181"/>
      <c r="X6" s="154"/>
      <c r="Y6" s="6"/>
      <c r="Z6" s="6"/>
      <c r="AA6" s="6"/>
      <c r="AB6" s="6"/>
      <c r="AC6" s="6"/>
      <c r="AD6" s="6"/>
      <c r="AE6" s="6"/>
      <c r="AF6" s="6"/>
    </row>
    <row r="7" spans="1:32" s="45" customFormat="1" ht="17" customHeight="1" x14ac:dyDescent="0.2">
      <c r="A7" s="180">
        <v>5</v>
      </c>
      <c r="B7" s="138" t="s">
        <v>26</v>
      </c>
      <c r="C7" s="138" t="s">
        <v>27</v>
      </c>
      <c r="D7" s="138" t="s">
        <v>63</v>
      </c>
      <c r="E7" s="139" t="s">
        <v>29</v>
      </c>
      <c r="F7" s="139" t="s">
        <v>64</v>
      </c>
      <c r="G7" s="139" t="s">
        <v>36</v>
      </c>
      <c r="H7" s="139" t="s">
        <v>65</v>
      </c>
      <c r="I7" s="139" t="s">
        <v>33</v>
      </c>
      <c r="J7" s="216">
        <v>1.7685185185185182E-2</v>
      </c>
      <c r="K7" s="420">
        <v>4</v>
      </c>
      <c r="L7" s="143" t="s">
        <v>41</v>
      </c>
      <c r="M7" s="199">
        <v>508604</v>
      </c>
      <c r="N7" s="138" t="s">
        <v>35</v>
      </c>
      <c r="O7" s="206">
        <v>376719</v>
      </c>
      <c r="P7" s="206" t="s">
        <v>36</v>
      </c>
      <c r="Q7" s="233">
        <v>0.74069216915321157</v>
      </c>
      <c r="R7" s="206"/>
      <c r="S7" s="230"/>
      <c r="T7" s="206">
        <v>131885</v>
      </c>
      <c r="U7" s="233">
        <v>0.25930783084678849</v>
      </c>
      <c r="V7" s="206">
        <v>49121</v>
      </c>
      <c r="W7" s="185"/>
      <c r="X7" s="2"/>
      <c r="Y7" s="3"/>
      <c r="Z7" s="3"/>
      <c r="AA7" s="3"/>
      <c r="AB7" s="3"/>
      <c r="AC7" s="3"/>
      <c r="AD7" s="3"/>
      <c r="AE7" s="3"/>
      <c r="AF7" s="3"/>
    </row>
    <row r="8" spans="1:32" s="45" customFormat="1" ht="17" customHeight="1" x14ac:dyDescent="0.2">
      <c r="A8" s="180">
        <v>6</v>
      </c>
      <c r="B8" s="138" t="s">
        <v>55</v>
      </c>
      <c r="C8" s="138" t="s">
        <v>56</v>
      </c>
      <c r="D8" s="138" t="s">
        <v>57</v>
      </c>
      <c r="E8" s="139" t="s">
        <v>29</v>
      </c>
      <c r="F8" s="139" t="s">
        <v>30</v>
      </c>
      <c r="G8" s="139" t="s">
        <v>31</v>
      </c>
      <c r="H8" s="139" t="s">
        <v>58</v>
      </c>
      <c r="I8" s="139" t="s">
        <v>33</v>
      </c>
      <c r="J8" s="216">
        <v>8.8078703703703704E-3</v>
      </c>
      <c r="K8" s="217">
        <v>25</v>
      </c>
      <c r="L8" s="143" t="s">
        <v>34</v>
      </c>
      <c r="M8" s="198">
        <v>478252</v>
      </c>
      <c r="N8" s="138" t="s">
        <v>59</v>
      </c>
      <c r="O8" s="206">
        <v>281670</v>
      </c>
      <c r="P8" s="207">
        <v>112668</v>
      </c>
      <c r="Q8" s="233">
        <v>0.58895728611694254</v>
      </c>
      <c r="R8" s="198">
        <v>64655</v>
      </c>
      <c r="S8" s="230">
        <v>0.13519023443707501</v>
      </c>
      <c r="T8" s="206">
        <v>131927</v>
      </c>
      <c r="U8" s="233">
        <v>0.27585247944598246</v>
      </c>
      <c r="V8" s="207">
        <v>36514.289234403317</v>
      </c>
      <c r="W8" s="181"/>
      <c r="X8" s="154"/>
      <c r="Y8" s="6"/>
      <c r="Z8" s="6"/>
      <c r="AA8" s="6"/>
      <c r="AB8" s="6"/>
      <c r="AC8" s="6"/>
      <c r="AD8" s="6"/>
      <c r="AE8" s="6"/>
      <c r="AF8" s="6"/>
    </row>
    <row r="9" spans="1:32" s="45" customFormat="1" ht="17" customHeight="1" x14ac:dyDescent="0.2">
      <c r="A9" s="180">
        <v>7</v>
      </c>
      <c r="B9" s="138" t="s">
        <v>524</v>
      </c>
      <c r="C9" s="138" t="s">
        <v>554</v>
      </c>
      <c r="D9" s="138" t="s">
        <v>562</v>
      </c>
      <c r="E9" s="139" t="s">
        <v>29</v>
      </c>
      <c r="F9" s="139" t="s">
        <v>30</v>
      </c>
      <c r="G9" s="139"/>
      <c r="H9" s="139" t="s">
        <v>563</v>
      </c>
      <c r="I9" s="139" t="s">
        <v>557</v>
      </c>
      <c r="J9" s="216">
        <v>1.892361111111111E-2</v>
      </c>
      <c r="K9" s="420">
        <v>21</v>
      </c>
      <c r="L9" s="143" t="s">
        <v>41</v>
      </c>
      <c r="M9" s="199">
        <v>436275</v>
      </c>
      <c r="N9" s="138" t="s">
        <v>47</v>
      </c>
      <c r="O9" s="206">
        <v>223579</v>
      </c>
      <c r="P9" s="206">
        <v>113031</v>
      </c>
      <c r="Q9" s="233">
        <v>0.51247263767119366</v>
      </c>
      <c r="R9" s="206">
        <v>0</v>
      </c>
      <c r="S9" s="230">
        <v>0</v>
      </c>
      <c r="T9" s="206">
        <v>212696</v>
      </c>
      <c r="U9" s="233">
        <v>0.48752736232880639</v>
      </c>
      <c r="V9" s="206">
        <v>97132</v>
      </c>
      <c r="W9" s="184"/>
      <c r="X9" s="157"/>
      <c r="Y9" s="30"/>
      <c r="Z9" s="30"/>
      <c r="AA9" s="30"/>
      <c r="AB9" s="30"/>
      <c r="AC9" s="30"/>
      <c r="AD9" s="30"/>
      <c r="AE9" s="30"/>
      <c r="AF9" s="30"/>
    </row>
    <row r="10" spans="1:32" s="45" customFormat="1" ht="17" customHeight="1" x14ac:dyDescent="0.2">
      <c r="A10" s="180">
        <v>8</v>
      </c>
      <c r="B10" s="138" t="s">
        <v>610</v>
      </c>
      <c r="C10" s="138" t="s">
        <v>610</v>
      </c>
      <c r="D10" s="138" t="s">
        <v>611</v>
      </c>
      <c r="E10" s="139" t="s">
        <v>29</v>
      </c>
      <c r="F10" s="139" t="s">
        <v>300</v>
      </c>
      <c r="G10" s="139"/>
      <c r="H10" s="139" t="s">
        <v>40</v>
      </c>
      <c r="I10" s="139" t="s">
        <v>33</v>
      </c>
      <c r="J10" s="214">
        <v>3.3865740740740738E-2</v>
      </c>
      <c r="K10" s="429">
        <v>2</v>
      </c>
      <c r="L10" s="143" t="s">
        <v>34</v>
      </c>
      <c r="M10" s="199">
        <v>425405</v>
      </c>
      <c r="N10" s="138" t="s">
        <v>42</v>
      </c>
      <c r="O10" s="198">
        <v>397735</v>
      </c>
      <c r="P10" s="206">
        <v>183725</v>
      </c>
      <c r="Q10" s="233">
        <v>0.93495610065702095</v>
      </c>
      <c r="R10" s="198"/>
      <c r="S10" s="198"/>
      <c r="T10" s="208">
        <v>27670</v>
      </c>
      <c r="U10" s="233">
        <v>6.504389934297905E-2</v>
      </c>
      <c r="V10" s="208"/>
      <c r="W10" s="185"/>
      <c r="X10" s="2"/>
      <c r="Y10" s="3"/>
      <c r="Z10" s="3"/>
      <c r="AA10" s="3"/>
      <c r="AB10" s="3"/>
      <c r="AC10" s="3"/>
      <c r="AD10" s="3"/>
      <c r="AE10" s="3"/>
      <c r="AF10" s="3"/>
    </row>
    <row r="11" spans="1:32" s="45" customFormat="1" ht="17" customHeight="1" x14ac:dyDescent="0.2">
      <c r="A11" s="180">
        <v>9</v>
      </c>
      <c r="B11" s="251" t="s">
        <v>66</v>
      </c>
      <c r="C11" s="138" t="s">
        <v>67</v>
      </c>
      <c r="D11" s="172" t="s">
        <v>68</v>
      </c>
      <c r="E11" s="142" t="s">
        <v>29</v>
      </c>
      <c r="F11" s="173" t="s">
        <v>64</v>
      </c>
      <c r="G11" s="173" t="s">
        <v>85</v>
      </c>
      <c r="H11" s="173" t="s">
        <v>69</v>
      </c>
      <c r="I11" s="172" t="s">
        <v>33</v>
      </c>
      <c r="J11" s="250">
        <v>2.2187499999999999E-2</v>
      </c>
      <c r="K11" s="221">
        <v>4</v>
      </c>
      <c r="L11" s="173" t="s">
        <v>34</v>
      </c>
      <c r="M11" s="200">
        <v>357429</v>
      </c>
      <c r="N11" s="172" t="s">
        <v>544</v>
      </c>
      <c r="O11" s="209">
        <v>204629</v>
      </c>
      <c r="P11" s="209">
        <v>76671</v>
      </c>
      <c r="Q11" s="233">
        <v>0.57250251098819627</v>
      </c>
      <c r="R11" s="206">
        <v>0</v>
      </c>
      <c r="S11" s="279">
        <v>0</v>
      </c>
      <c r="T11" s="201">
        <v>152800</v>
      </c>
      <c r="U11" s="233">
        <v>0.42749748901180373</v>
      </c>
      <c r="V11" s="209">
        <v>65300</v>
      </c>
      <c r="W11" s="181"/>
      <c r="X11" s="154"/>
      <c r="Y11" s="6"/>
      <c r="Z11" s="6"/>
      <c r="AA11" s="6"/>
      <c r="AB11" s="6"/>
      <c r="AC11" s="6"/>
      <c r="AD11" s="6"/>
      <c r="AE11" s="6"/>
      <c r="AF11" s="6"/>
    </row>
    <row r="12" spans="1:32" s="45" customFormat="1" ht="17" customHeight="1" x14ac:dyDescent="0.2">
      <c r="A12" s="180">
        <v>10</v>
      </c>
      <c r="B12" s="174" t="s">
        <v>524</v>
      </c>
      <c r="C12" s="171" t="s">
        <v>554</v>
      </c>
      <c r="D12" s="172" t="s">
        <v>286</v>
      </c>
      <c r="E12" s="142" t="s">
        <v>29</v>
      </c>
      <c r="F12" s="143" t="s">
        <v>30</v>
      </c>
      <c r="G12" s="143"/>
      <c r="H12" s="143" t="s">
        <v>565</v>
      </c>
      <c r="I12" s="143" t="s">
        <v>557</v>
      </c>
      <c r="J12" s="249">
        <v>2.5185185185185185E-2</v>
      </c>
      <c r="K12" s="420">
        <v>21</v>
      </c>
      <c r="L12" s="143" t="s">
        <v>41</v>
      </c>
      <c r="M12" s="198">
        <v>352571</v>
      </c>
      <c r="N12" s="138" t="s">
        <v>47</v>
      </c>
      <c r="O12" s="206">
        <v>172738</v>
      </c>
      <c r="P12" s="206">
        <v>87173</v>
      </c>
      <c r="Q12" s="233">
        <v>0.48993819684545808</v>
      </c>
      <c r="R12" s="206">
        <v>0</v>
      </c>
      <c r="S12" s="279">
        <v>0</v>
      </c>
      <c r="T12" s="206">
        <v>179833</v>
      </c>
      <c r="U12" s="238">
        <v>0.51006180315454197</v>
      </c>
      <c r="V12" s="206">
        <v>84355</v>
      </c>
      <c r="W12" s="280"/>
      <c r="X12" s="154"/>
      <c r="Y12" s="6"/>
      <c r="Z12" s="6"/>
      <c r="AA12" s="6"/>
      <c r="AB12" s="6"/>
      <c r="AC12" s="6"/>
      <c r="AD12" s="6"/>
      <c r="AE12" s="6"/>
      <c r="AF12" s="6"/>
    </row>
    <row r="13" spans="1:32" s="45" customFormat="1" ht="17" customHeight="1" x14ac:dyDescent="0.2">
      <c r="A13" s="180">
        <v>11</v>
      </c>
      <c r="B13" s="177" t="s">
        <v>55</v>
      </c>
      <c r="C13" s="171" t="s">
        <v>56</v>
      </c>
      <c r="D13" s="172" t="s">
        <v>509</v>
      </c>
      <c r="E13" s="142" t="s">
        <v>29</v>
      </c>
      <c r="F13" s="143" t="s">
        <v>30</v>
      </c>
      <c r="G13" s="143" t="s">
        <v>31</v>
      </c>
      <c r="H13" s="143" t="s">
        <v>74</v>
      </c>
      <c r="I13" s="143" t="s">
        <v>33</v>
      </c>
      <c r="J13" s="216">
        <v>9.8263888888888897E-3</v>
      </c>
      <c r="K13" s="420">
        <v>28</v>
      </c>
      <c r="L13" s="143" t="s">
        <v>34</v>
      </c>
      <c r="M13" s="198">
        <v>306213</v>
      </c>
      <c r="N13" s="138" t="s">
        <v>59</v>
      </c>
      <c r="O13" s="206">
        <v>218598</v>
      </c>
      <c r="P13" s="206">
        <v>87439</v>
      </c>
      <c r="Q13" s="233">
        <v>0.71387563558699341</v>
      </c>
      <c r="R13" s="206">
        <v>44764</v>
      </c>
      <c r="S13" s="279">
        <v>0.14618582489966134</v>
      </c>
      <c r="T13" s="206">
        <v>42851</v>
      </c>
      <c r="U13" s="233">
        <v>0.13993853951334528</v>
      </c>
      <c r="V13" s="206">
        <v>11860.148475925447</v>
      </c>
      <c r="W13" s="181"/>
      <c r="X13" s="154"/>
      <c r="Y13" s="6"/>
      <c r="Z13" s="6"/>
      <c r="AA13" s="6"/>
      <c r="AB13" s="6"/>
      <c r="AC13" s="6"/>
      <c r="AD13" s="6"/>
      <c r="AE13" s="6"/>
      <c r="AF13" s="6"/>
    </row>
    <row r="14" spans="1:32" s="264" customFormat="1" ht="17" customHeight="1" x14ac:dyDescent="0.2">
      <c r="A14" s="180">
        <v>12</v>
      </c>
      <c r="B14" s="253" t="s">
        <v>26</v>
      </c>
      <c r="C14" s="253" t="s">
        <v>27</v>
      </c>
      <c r="D14" s="253" t="s">
        <v>525</v>
      </c>
      <c r="E14" s="328" t="s">
        <v>29</v>
      </c>
      <c r="F14" s="328" t="s">
        <v>30</v>
      </c>
      <c r="G14" s="328" t="s">
        <v>36</v>
      </c>
      <c r="H14" s="328" t="s">
        <v>526</v>
      </c>
      <c r="I14" s="328" t="s">
        <v>33</v>
      </c>
      <c r="J14" s="361">
        <v>3.172453703703703E-2</v>
      </c>
      <c r="K14" s="426">
        <v>14</v>
      </c>
      <c r="L14" s="378" t="s">
        <v>41</v>
      </c>
      <c r="M14" s="382">
        <v>262199</v>
      </c>
      <c r="N14" s="253" t="s">
        <v>42</v>
      </c>
      <c r="O14" s="391">
        <v>68956</v>
      </c>
      <c r="P14" s="396">
        <v>38560</v>
      </c>
      <c r="Q14" s="403">
        <v>0.26299108692252832</v>
      </c>
      <c r="R14" s="407"/>
      <c r="S14" s="411"/>
      <c r="T14" s="396">
        <v>193243</v>
      </c>
      <c r="U14" s="403">
        <v>0.73700891307747174</v>
      </c>
      <c r="V14" s="416">
        <v>76888</v>
      </c>
      <c r="W14" s="183"/>
      <c r="X14" s="156"/>
      <c r="Y14" s="24"/>
      <c r="Z14" s="24"/>
      <c r="AA14" s="24"/>
      <c r="AB14" s="24"/>
      <c r="AC14" s="24"/>
      <c r="AD14" s="24"/>
      <c r="AE14" s="24"/>
      <c r="AF14" s="24"/>
    </row>
    <row r="15" spans="1:32" s="264" customFormat="1" ht="17" customHeight="1" x14ac:dyDescent="0.2">
      <c r="A15" s="180">
        <v>13</v>
      </c>
      <c r="B15" s="170" t="s">
        <v>26</v>
      </c>
      <c r="C15" s="171" t="s">
        <v>27</v>
      </c>
      <c r="D15" s="142" t="s">
        <v>77</v>
      </c>
      <c r="E15" s="142" t="s">
        <v>29</v>
      </c>
      <c r="F15" s="143" t="s">
        <v>30</v>
      </c>
      <c r="G15" s="143" t="s">
        <v>31</v>
      </c>
      <c r="H15" s="143" t="s">
        <v>78</v>
      </c>
      <c r="I15" s="142" t="s">
        <v>33</v>
      </c>
      <c r="J15" s="216">
        <v>1.105324074074074E-2</v>
      </c>
      <c r="K15" s="420">
        <v>27</v>
      </c>
      <c r="L15" s="143" t="s">
        <v>41</v>
      </c>
      <c r="M15" s="199">
        <v>242170</v>
      </c>
      <c r="N15" s="138" t="s">
        <v>42</v>
      </c>
      <c r="O15" s="206">
        <v>200947</v>
      </c>
      <c r="P15" s="206">
        <v>134442</v>
      </c>
      <c r="Q15" s="233">
        <v>0.82977660321261926</v>
      </c>
      <c r="R15" s="206"/>
      <c r="S15" s="237"/>
      <c r="T15" s="206">
        <v>41223</v>
      </c>
      <c r="U15" s="238">
        <v>0.17022339678738077</v>
      </c>
      <c r="V15" s="206">
        <v>15761</v>
      </c>
      <c r="W15" s="181"/>
      <c r="X15" s="154"/>
      <c r="Y15" s="6"/>
      <c r="Z15" s="6"/>
      <c r="AA15" s="6"/>
      <c r="AB15" s="6"/>
      <c r="AC15" s="6"/>
      <c r="AD15" s="6"/>
      <c r="AE15" s="6"/>
      <c r="AF15" s="6"/>
    </row>
    <row r="16" spans="1:32" s="264" customFormat="1" ht="17" customHeight="1" x14ac:dyDescent="0.2">
      <c r="A16" s="180">
        <v>14</v>
      </c>
      <c r="B16" s="138" t="s">
        <v>66</v>
      </c>
      <c r="C16" s="174" t="s">
        <v>67</v>
      </c>
      <c r="D16" s="174" t="s">
        <v>591</v>
      </c>
      <c r="E16" s="139" t="s">
        <v>29</v>
      </c>
      <c r="F16" s="177" t="s">
        <v>64</v>
      </c>
      <c r="G16" s="177"/>
      <c r="H16" s="191" t="s">
        <v>592</v>
      </c>
      <c r="I16" s="174" t="s">
        <v>33</v>
      </c>
      <c r="J16" s="218">
        <v>2.6238425925925925E-2</v>
      </c>
      <c r="K16" s="423">
        <v>5</v>
      </c>
      <c r="L16" s="143" t="s">
        <v>34</v>
      </c>
      <c r="M16" s="199">
        <v>239414</v>
      </c>
      <c r="N16" s="174" t="s">
        <v>544</v>
      </c>
      <c r="O16" s="201">
        <v>10214</v>
      </c>
      <c r="P16" s="201">
        <v>3833</v>
      </c>
      <c r="Q16" s="235">
        <v>4.2662500939794665E-2</v>
      </c>
      <c r="R16" s="201">
        <v>0</v>
      </c>
      <c r="S16" s="247">
        <v>0</v>
      </c>
      <c r="T16" s="201">
        <v>229200</v>
      </c>
      <c r="U16" s="235">
        <v>0.95733749906020538</v>
      </c>
      <c r="V16" s="201">
        <v>101100</v>
      </c>
      <c r="W16" s="181"/>
      <c r="X16" s="154"/>
      <c r="Y16" s="6"/>
      <c r="Z16" s="6"/>
      <c r="AA16" s="6"/>
      <c r="AB16" s="6"/>
      <c r="AC16" s="6"/>
      <c r="AD16" s="6"/>
      <c r="AE16" s="6"/>
      <c r="AF16" s="6"/>
    </row>
    <row r="17" spans="1:32" s="264" customFormat="1" ht="17" customHeight="1" x14ac:dyDescent="0.2">
      <c r="A17" s="180">
        <v>15</v>
      </c>
      <c r="B17" s="251" t="s">
        <v>48</v>
      </c>
      <c r="C17" s="138" t="s">
        <v>49</v>
      </c>
      <c r="D17" s="174" t="s">
        <v>50</v>
      </c>
      <c r="E17" s="174" t="s">
        <v>29</v>
      </c>
      <c r="F17" s="177" t="s">
        <v>300</v>
      </c>
      <c r="G17" s="177"/>
      <c r="H17" s="189" t="s">
        <v>51</v>
      </c>
      <c r="I17" s="174" t="s">
        <v>531</v>
      </c>
      <c r="J17" s="218">
        <v>1.8576388888888889E-2</v>
      </c>
      <c r="K17" s="219">
        <v>2</v>
      </c>
      <c r="L17" s="143" t="s">
        <v>53</v>
      </c>
      <c r="M17" s="199">
        <v>237658</v>
      </c>
      <c r="N17" s="174" t="s">
        <v>87</v>
      </c>
      <c r="O17" s="201">
        <v>163078</v>
      </c>
      <c r="P17" s="201"/>
      <c r="Q17" s="241">
        <v>0.6861877151200465</v>
      </c>
      <c r="R17" s="201"/>
      <c r="S17" s="242">
        <v>0</v>
      </c>
      <c r="T17" s="201">
        <v>74580</v>
      </c>
      <c r="U17" s="241">
        <v>0.31381228487995355</v>
      </c>
      <c r="V17" s="201">
        <v>18779</v>
      </c>
      <c r="W17" s="184"/>
      <c r="X17" s="156"/>
      <c r="Y17" s="24"/>
      <c r="Z17" s="24"/>
      <c r="AA17" s="24"/>
      <c r="AB17" s="24"/>
      <c r="AC17" s="24"/>
      <c r="AD17" s="24"/>
      <c r="AE17" s="24"/>
      <c r="AF17" s="24"/>
    </row>
    <row r="18" spans="1:32" s="45" customFormat="1" ht="17" customHeight="1" x14ac:dyDescent="0.2">
      <c r="A18" s="180">
        <v>16</v>
      </c>
      <c r="B18" s="251" t="s">
        <v>48</v>
      </c>
      <c r="C18" s="138" t="s">
        <v>49</v>
      </c>
      <c r="D18" s="138" t="s">
        <v>79</v>
      </c>
      <c r="E18" s="139" t="s">
        <v>29</v>
      </c>
      <c r="F18" s="139" t="s">
        <v>80</v>
      </c>
      <c r="G18" s="139" t="s">
        <v>81</v>
      </c>
      <c r="H18" s="139" t="s">
        <v>82</v>
      </c>
      <c r="I18" s="139" t="s">
        <v>531</v>
      </c>
      <c r="J18" s="216">
        <v>0</v>
      </c>
      <c r="K18" s="420">
        <v>0</v>
      </c>
      <c r="L18" s="173" t="s">
        <v>53</v>
      </c>
      <c r="M18" s="199">
        <v>211569</v>
      </c>
      <c r="N18" s="138" t="s">
        <v>87</v>
      </c>
      <c r="O18" s="206">
        <v>164364</v>
      </c>
      <c r="P18" s="206"/>
      <c r="Q18" s="233">
        <v>0.77688130113579967</v>
      </c>
      <c r="R18" s="206"/>
      <c r="S18" s="230">
        <v>0</v>
      </c>
      <c r="T18" s="206">
        <v>47205</v>
      </c>
      <c r="U18" s="233">
        <v>0.22311869886420033</v>
      </c>
      <c r="V18" s="206">
        <v>8726</v>
      </c>
      <c r="W18" s="183"/>
      <c r="X18" s="156"/>
      <c r="Y18" s="24"/>
      <c r="Z18" s="24"/>
      <c r="AA18" s="24"/>
      <c r="AB18" s="24"/>
      <c r="AC18" s="24"/>
      <c r="AD18" s="24"/>
      <c r="AE18" s="24"/>
      <c r="AF18" s="24"/>
    </row>
    <row r="19" spans="1:32" s="45" customFormat="1" ht="17" customHeight="1" x14ac:dyDescent="0.2">
      <c r="A19" s="180">
        <v>17</v>
      </c>
      <c r="B19" s="138" t="s">
        <v>524</v>
      </c>
      <c r="C19" s="138" t="s">
        <v>554</v>
      </c>
      <c r="D19" s="138" t="s">
        <v>566</v>
      </c>
      <c r="E19" s="139" t="s">
        <v>29</v>
      </c>
      <c r="F19" s="139" t="s">
        <v>30</v>
      </c>
      <c r="G19" s="139"/>
      <c r="H19" s="139" t="s">
        <v>564</v>
      </c>
      <c r="I19" s="139" t="s">
        <v>557</v>
      </c>
      <c r="J19" s="216">
        <v>3.1469907407407405E-2</v>
      </c>
      <c r="K19" s="420">
        <v>8</v>
      </c>
      <c r="L19" s="143" t="s">
        <v>41</v>
      </c>
      <c r="M19" s="198">
        <v>197143</v>
      </c>
      <c r="N19" s="138" t="s">
        <v>47</v>
      </c>
      <c r="O19" s="206">
        <v>70575</v>
      </c>
      <c r="P19" s="208">
        <v>43934</v>
      </c>
      <c r="Q19" s="233">
        <v>0.35798887102255722</v>
      </c>
      <c r="R19" s="198">
        <v>0</v>
      </c>
      <c r="S19" s="230">
        <v>0</v>
      </c>
      <c r="T19" s="206">
        <v>126568</v>
      </c>
      <c r="U19" s="233">
        <v>0.64201112897744272</v>
      </c>
      <c r="V19" s="207">
        <v>66751</v>
      </c>
      <c r="W19" s="181"/>
      <c r="X19" s="154"/>
      <c r="Y19" s="6"/>
      <c r="Z19" s="6"/>
      <c r="AA19" s="6"/>
      <c r="AB19" s="6"/>
      <c r="AC19" s="6"/>
      <c r="AD19" s="6"/>
      <c r="AE19" s="6"/>
      <c r="AF19" s="6"/>
    </row>
    <row r="20" spans="1:32" s="45" customFormat="1" ht="17" customHeight="1" x14ac:dyDescent="0.2">
      <c r="A20" s="180">
        <v>18</v>
      </c>
      <c r="B20" s="177" t="s">
        <v>610</v>
      </c>
      <c r="C20" s="174" t="s">
        <v>610</v>
      </c>
      <c r="D20" s="174" t="s">
        <v>612</v>
      </c>
      <c r="E20" s="174" t="s">
        <v>29</v>
      </c>
      <c r="F20" s="177" t="s">
        <v>602</v>
      </c>
      <c r="G20" s="177"/>
      <c r="H20" s="189" t="s">
        <v>550</v>
      </c>
      <c r="I20" s="177" t="s">
        <v>33</v>
      </c>
      <c r="J20" s="218">
        <v>3.006944444444444E-2</v>
      </c>
      <c r="K20" s="423">
        <v>4</v>
      </c>
      <c r="L20" s="143" t="s">
        <v>34</v>
      </c>
      <c r="M20" s="199">
        <v>183453</v>
      </c>
      <c r="N20" s="174" t="s">
        <v>42</v>
      </c>
      <c r="O20" s="201">
        <v>177135</v>
      </c>
      <c r="P20" s="201">
        <v>90607</v>
      </c>
      <c r="Q20" s="233">
        <v>0.96556066131379703</v>
      </c>
      <c r="R20" s="206"/>
      <c r="S20" s="279"/>
      <c r="T20" s="201">
        <v>6318</v>
      </c>
      <c r="U20" s="233">
        <v>3.4439338686203004E-2</v>
      </c>
      <c r="V20" s="201"/>
      <c r="W20" s="184"/>
      <c r="X20" s="156"/>
      <c r="Y20" s="24"/>
      <c r="Z20" s="24"/>
      <c r="AA20" s="24"/>
      <c r="AB20" s="24"/>
      <c r="AC20" s="24"/>
      <c r="AD20" s="24"/>
      <c r="AE20" s="24"/>
      <c r="AF20" s="24"/>
    </row>
    <row r="21" spans="1:32" s="45" customFormat="1" ht="17" customHeight="1" x14ac:dyDescent="0.2">
      <c r="A21" s="180">
        <v>19</v>
      </c>
      <c r="B21" s="174" t="s">
        <v>48</v>
      </c>
      <c r="C21" s="138" t="s">
        <v>83</v>
      </c>
      <c r="D21" s="138" t="s">
        <v>84</v>
      </c>
      <c r="E21" s="139" t="s">
        <v>29</v>
      </c>
      <c r="F21" s="139" t="s">
        <v>64</v>
      </c>
      <c r="G21" s="139" t="s">
        <v>85</v>
      </c>
      <c r="H21" s="139" t="s">
        <v>86</v>
      </c>
      <c r="I21" s="139" t="s">
        <v>33</v>
      </c>
      <c r="J21" s="216">
        <v>2.7696759259259258E-2</v>
      </c>
      <c r="K21" s="420">
        <v>4</v>
      </c>
      <c r="L21" s="143" t="s">
        <v>53</v>
      </c>
      <c r="M21" s="198">
        <v>179727</v>
      </c>
      <c r="N21" s="138" t="s">
        <v>87</v>
      </c>
      <c r="O21" s="206">
        <v>63082</v>
      </c>
      <c r="P21" s="207"/>
      <c r="Q21" s="233">
        <v>0.35098788718445195</v>
      </c>
      <c r="R21" s="206"/>
      <c r="S21" s="279">
        <v>0</v>
      </c>
      <c r="T21" s="206">
        <v>116645</v>
      </c>
      <c r="U21" s="233">
        <v>0.64901211281554805</v>
      </c>
      <c r="V21" s="234">
        <v>61355</v>
      </c>
      <c r="W21" s="181"/>
      <c r="X21" s="154"/>
      <c r="Y21" s="6"/>
      <c r="Z21" s="6"/>
      <c r="AA21" s="6"/>
      <c r="AB21" s="6"/>
      <c r="AC21" s="6"/>
      <c r="AD21" s="6"/>
      <c r="AE21" s="6"/>
      <c r="AF21" s="6"/>
    </row>
    <row r="22" spans="1:32" s="45" customFormat="1" ht="17" customHeight="1" x14ac:dyDescent="0.2">
      <c r="A22" s="180">
        <v>20</v>
      </c>
      <c r="B22" s="251" t="s">
        <v>610</v>
      </c>
      <c r="C22" s="138" t="s">
        <v>610</v>
      </c>
      <c r="D22" s="138" t="s">
        <v>613</v>
      </c>
      <c r="E22" s="139" t="s">
        <v>29</v>
      </c>
      <c r="F22" s="139" t="s">
        <v>64</v>
      </c>
      <c r="G22" s="139"/>
      <c r="H22" s="139" t="s">
        <v>93</v>
      </c>
      <c r="I22" s="139" t="s">
        <v>33</v>
      </c>
      <c r="J22" s="216">
        <v>3.471064814814815E-2</v>
      </c>
      <c r="K22" s="217">
        <v>1</v>
      </c>
      <c r="L22" s="143" t="s">
        <v>34</v>
      </c>
      <c r="M22" s="199">
        <v>164083</v>
      </c>
      <c r="N22" s="138" t="s">
        <v>42</v>
      </c>
      <c r="O22" s="206">
        <v>135845</v>
      </c>
      <c r="P22" s="206">
        <v>65689</v>
      </c>
      <c r="Q22" s="233">
        <v>0.82790417045032083</v>
      </c>
      <c r="R22" s="206"/>
      <c r="S22" s="198"/>
      <c r="T22" s="206">
        <v>28238</v>
      </c>
      <c r="U22" s="233">
        <v>0.17209582954967911</v>
      </c>
      <c r="V22" s="206"/>
      <c r="W22" s="181"/>
      <c r="X22" s="154"/>
      <c r="Y22" s="6"/>
      <c r="Z22" s="6"/>
      <c r="AA22" s="6"/>
      <c r="AB22" s="6"/>
      <c r="AC22" s="6"/>
      <c r="AD22" s="6"/>
      <c r="AE22" s="6"/>
      <c r="AF22" s="6"/>
    </row>
    <row r="23" spans="1:32" s="45" customFormat="1" ht="17" customHeight="1" x14ac:dyDescent="0.2">
      <c r="A23" s="180">
        <v>21</v>
      </c>
      <c r="B23" s="138" t="s">
        <v>524</v>
      </c>
      <c r="C23" s="138" t="s">
        <v>554</v>
      </c>
      <c r="D23" s="138" t="s">
        <v>555</v>
      </c>
      <c r="E23" s="139" t="s">
        <v>29</v>
      </c>
      <c r="F23" s="139" t="s">
        <v>30</v>
      </c>
      <c r="G23" s="139"/>
      <c r="H23" s="139" t="s">
        <v>556</v>
      </c>
      <c r="I23" s="139" t="s">
        <v>557</v>
      </c>
      <c r="J23" s="216">
        <v>4.2615740740740739E-2</v>
      </c>
      <c r="K23" s="420">
        <v>3</v>
      </c>
      <c r="L23" s="143" t="s">
        <v>41</v>
      </c>
      <c r="M23" s="199">
        <v>151803</v>
      </c>
      <c r="N23" s="138" t="s">
        <v>47</v>
      </c>
      <c r="O23" s="206">
        <v>87546</v>
      </c>
      <c r="P23" s="206">
        <v>64650</v>
      </c>
      <c r="Q23" s="233">
        <v>0.5767079701982174</v>
      </c>
      <c r="R23" s="206">
        <v>0</v>
      </c>
      <c r="S23" s="230">
        <v>0</v>
      </c>
      <c r="T23" s="206">
        <v>64257</v>
      </c>
      <c r="U23" s="233">
        <v>4.9063654397380703E-2</v>
      </c>
      <c r="V23" s="206">
        <v>28549</v>
      </c>
      <c r="W23" s="181"/>
      <c r="X23" s="154"/>
      <c r="Y23" s="6"/>
      <c r="Z23" s="6"/>
      <c r="AA23" s="6"/>
      <c r="AB23" s="6"/>
      <c r="AC23" s="6"/>
      <c r="AD23" s="6"/>
      <c r="AE23" s="6"/>
      <c r="AF23" s="6"/>
    </row>
    <row r="24" spans="1:32" s="45" customFormat="1" ht="17" customHeight="1" x14ac:dyDescent="0.2">
      <c r="A24" s="180">
        <v>22</v>
      </c>
      <c r="B24" s="177" t="s">
        <v>26</v>
      </c>
      <c r="C24" s="174" t="s">
        <v>27</v>
      </c>
      <c r="D24" s="174" t="s">
        <v>94</v>
      </c>
      <c r="E24" s="174" t="s">
        <v>29</v>
      </c>
      <c r="F24" s="177" t="s">
        <v>95</v>
      </c>
      <c r="G24" s="177" t="s">
        <v>36</v>
      </c>
      <c r="H24" s="174" t="s">
        <v>96</v>
      </c>
      <c r="I24" s="174" t="s">
        <v>33</v>
      </c>
      <c r="J24" s="218">
        <v>5.0567129629629635E-2</v>
      </c>
      <c r="K24" s="219">
        <v>4</v>
      </c>
      <c r="L24" s="143" t="s">
        <v>41</v>
      </c>
      <c r="M24" s="199">
        <v>136670</v>
      </c>
      <c r="N24" s="174" t="s">
        <v>42</v>
      </c>
      <c r="O24" s="201">
        <v>106775</v>
      </c>
      <c r="P24" s="201">
        <v>62545</v>
      </c>
      <c r="Q24" s="233">
        <v>0.7812614326479842</v>
      </c>
      <c r="R24" s="206"/>
      <c r="S24" s="279"/>
      <c r="T24" s="201">
        <v>29895</v>
      </c>
      <c r="U24" s="233">
        <v>0.2187385673520158</v>
      </c>
      <c r="V24" s="201">
        <v>13874</v>
      </c>
      <c r="W24" s="184"/>
      <c r="X24" s="156"/>
      <c r="Y24" s="24"/>
      <c r="Z24" s="24"/>
      <c r="AA24" s="24"/>
      <c r="AB24" s="24"/>
      <c r="AC24" s="24"/>
      <c r="AD24" s="24"/>
      <c r="AE24" s="24"/>
      <c r="AF24" s="24"/>
    </row>
    <row r="25" spans="1:32" s="45" customFormat="1" ht="17" customHeight="1" x14ac:dyDescent="0.2">
      <c r="A25" s="180">
        <v>23</v>
      </c>
      <c r="B25" s="251" t="s">
        <v>48</v>
      </c>
      <c r="C25" s="138" t="s">
        <v>49</v>
      </c>
      <c r="D25" s="175" t="s">
        <v>137</v>
      </c>
      <c r="E25" s="142" t="s">
        <v>29</v>
      </c>
      <c r="F25" s="143" t="s">
        <v>308</v>
      </c>
      <c r="G25" s="143" t="s">
        <v>113</v>
      </c>
      <c r="H25" s="143" t="s">
        <v>138</v>
      </c>
      <c r="I25" s="142" t="s">
        <v>33</v>
      </c>
      <c r="J25" s="216">
        <v>1.6226851851851853E-2</v>
      </c>
      <c r="K25" s="217">
        <v>4</v>
      </c>
      <c r="L25" s="143" t="s">
        <v>53</v>
      </c>
      <c r="M25" s="198">
        <v>126566</v>
      </c>
      <c r="N25" s="138" t="s">
        <v>87</v>
      </c>
      <c r="O25" s="206">
        <v>99447</v>
      </c>
      <c r="P25" s="206"/>
      <c r="Q25" s="233">
        <v>0.78573234517959012</v>
      </c>
      <c r="R25" s="206"/>
      <c r="S25" s="237">
        <v>0</v>
      </c>
      <c r="T25" s="206">
        <v>27119</v>
      </c>
      <c r="U25" s="238">
        <v>0.21426765482040991</v>
      </c>
      <c r="V25" s="206">
        <v>7689</v>
      </c>
      <c r="W25" s="181"/>
      <c r="X25" s="154"/>
      <c r="Y25" s="6"/>
      <c r="Z25" s="6"/>
      <c r="AA25" s="6"/>
      <c r="AB25" s="6"/>
      <c r="AC25" s="6"/>
      <c r="AD25" s="6"/>
      <c r="AE25" s="6"/>
      <c r="AF25" s="6"/>
    </row>
    <row r="26" spans="1:32" s="45" customFormat="1" ht="17" customHeight="1" x14ac:dyDescent="0.2">
      <c r="A26" s="180">
        <v>24</v>
      </c>
      <c r="B26" s="177" t="s">
        <v>26</v>
      </c>
      <c r="C26" s="174" t="s">
        <v>27</v>
      </c>
      <c r="D26" s="174" t="s">
        <v>139</v>
      </c>
      <c r="E26" s="174" t="s">
        <v>29</v>
      </c>
      <c r="F26" s="174" t="s">
        <v>140</v>
      </c>
      <c r="G26" s="174" t="s">
        <v>36</v>
      </c>
      <c r="H26" s="314" t="s">
        <v>141</v>
      </c>
      <c r="I26" s="174" t="s">
        <v>33</v>
      </c>
      <c r="J26" s="218">
        <v>1.9837962962962963E-2</v>
      </c>
      <c r="K26" s="423">
        <v>9</v>
      </c>
      <c r="L26" s="143" t="s">
        <v>41</v>
      </c>
      <c r="M26" s="199">
        <v>125187</v>
      </c>
      <c r="N26" s="174" t="s">
        <v>42</v>
      </c>
      <c r="O26" s="201">
        <v>78383</v>
      </c>
      <c r="P26" s="219">
        <v>50969</v>
      </c>
      <c r="Q26" s="235">
        <v>0.62612731353894568</v>
      </c>
      <c r="R26" s="316"/>
      <c r="S26" s="247"/>
      <c r="T26" s="201">
        <v>46804</v>
      </c>
      <c r="U26" s="235">
        <v>0.37387268646105426</v>
      </c>
      <c r="V26" s="201">
        <v>33166</v>
      </c>
      <c r="W26" s="184"/>
      <c r="X26" s="156"/>
      <c r="Y26" s="24"/>
      <c r="Z26" s="24"/>
      <c r="AA26" s="24"/>
      <c r="AB26" s="24"/>
      <c r="AC26" s="24"/>
      <c r="AD26" s="24"/>
      <c r="AE26" s="24"/>
      <c r="AF26" s="24"/>
    </row>
    <row r="27" spans="1:32" s="45" customFormat="1" ht="17" customHeight="1" x14ac:dyDescent="0.2">
      <c r="A27" s="180">
        <v>25</v>
      </c>
      <c r="B27" s="251" t="s">
        <v>48</v>
      </c>
      <c r="C27" s="138" t="s">
        <v>83</v>
      </c>
      <c r="D27" s="138" t="s">
        <v>115</v>
      </c>
      <c r="E27" s="138" t="s">
        <v>29</v>
      </c>
      <c r="F27" s="139" t="s">
        <v>64</v>
      </c>
      <c r="G27" s="139" t="s">
        <v>85</v>
      </c>
      <c r="H27" s="139" t="s">
        <v>117</v>
      </c>
      <c r="I27" s="139" t="s">
        <v>33</v>
      </c>
      <c r="J27" s="214">
        <v>2.3807870370370372E-2</v>
      </c>
      <c r="K27" s="215">
        <v>4</v>
      </c>
      <c r="L27" s="143" t="s">
        <v>53</v>
      </c>
      <c r="M27" s="198">
        <v>111465</v>
      </c>
      <c r="N27" s="138" t="s">
        <v>87</v>
      </c>
      <c r="O27" s="198">
        <v>52042</v>
      </c>
      <c r="P27" s="206"/>
      <c r="Q27" s="233">
        <v>0.46689095231687078</v>
      </c>
      <c r="R27" s="198"/>
      <c r="S27" s="230">
        <v>0</v>
      </c>
      <c r="T27" s="208">
        <v>59423</v>
      </c>
      <c r="U27" s="233">
        <v>0.53310904768312928</v>
      </c>
      <c r="V27" s="208">
        <v>12049</v>
      </c>
      <c r="W27" s="184"/>
      <c r="X27" s="156"/>
      <c r="Y27" s="24"/>
      <c r="Z27" s="24"/>
      <c r="AA27" s="24"/>
      <c r="AB27" s="24"/>
      <c r="AC27" s="24"/>
      <c r="AD27" s="24"/>
      <c r="AE27" s="24"/>
      <c r="AF27" s="24"/>
    </row>
    <row r="28" spans="1:32" s="45" customFormat="1" ht="17" customHeight="1" x14ac:dyDescent="0.2">
      <c r="A28" s="180">
        <v>26</v>
      </c>
      <c r="B28" s="138" t="s">
        <v>26</v>
      </c>
      <c r="C28" s="138" t="s">
        <v>27</v>
      </c>
      <c r="D28" s="138" t="s">
        <v>101</v>
      </c>
      <c r="E28" s="139" t="s">
        <v>29</v>
      </c>
      <c r="F28" s="139" t="s">
        <v>102</v>
      </c>
      <c r="G28" s="139" t="s">
        <v>36</v>
      </c>
      <c r="H28" s="139" t="s">
        <v>103</v>
      </c>
      <c r="I28" s="139" t="s">
        <v>33</v>
      </c>
      <c r="J28" s="216">
        <v>3.1018518518518515E-2</v>
      </c>
      <c r="K28" s="420">
        <v>5</v>
      </c>
      <c r="L28" s="143" t="s">
        <v>41</v>
      </c>
      <c r="M28" s="198">
        <v>111458</v>
      </c>
      <c r="N28" s="138" t="s">
        <v>42</v>
      </c>
      <c r="O28" s="206">
        <v>94861</v>
      </c>
      <c r="P28" s="207">
        <v>56305</v>
      </c>
      <c r="Q28" s="233">
        <v>0.85109189111593608</v>
      </c>
      <c r="R28" s="198"/>
      <c r="S28" s="230"/>
      <c r="T28" s="206">
        <v>16597</v>
      </c>
      <c r="U28" s="233">
        <v>0.14890810888406394</v>
      </c>
      <c r="V28" s="207">
        <v>9476</v>
      </c>
      <c r="W28" s="181"/>
      <c r="X28" s="154"/>
      <c r="Y28" s="6"/>
      <c r="Z28" s="6"/>
      <c r="AA28" s="6"/>
      <c r="AB28" s="6"/>
      <c r="AC28" s="6"/>
      <c r="AD28" s="6"/>
      <c r="AE28" s="6"/>
      <c r="AF28" s="6"/>
    </row>
    <row r="29" spans="1:32" s="45" customFormat="1" ht="17" customHeight="1" x14ac:dyDescent="0.2">
      <c r="A29" s="180">
        <v>27</v>
      </c>
      <c r="B29" s="251" t="s">
        <v>48</v>
      </c>
      <c r="C29" s="174" t="s">
        <v>133</v>
      </c>
      <c r="D29" s="174" t="s">
        <v>575</v>
      </c>
      <c r="E29" s="174" t="s">
        <v>29</v>
      </c>
      <c r="F29" s="177" t="s">
        <v>308</v>
      </c>
      <c r="G29" s="177" t="s">
        <v>113</v>
      </c>
      <c r="H29" s="191" t="s">
        <v>576</v>
      </c>
      <c r="I29" s="174" t="s">
        <v>33</v>
      </c>
      <c r="J29" s="222">
        <v>1.9398148148148147E-2</v>
      </c>
      <c r="K29" s="423">
        <v>8</v>
      </c>
      <c r="L29" s="173" t="s">
        <v>53</v>
      </c>
      <c r="M29" s="199">
        <v>94270</v>
      </c>
      <c r="N29" s="174" t="s">
        <v>87</v>
      </c>
      <c r="O29" s="201">
        <v>72812</v>
      </c>
      <c r="P29" s="201"/>
      <c r="Q29" s="241">
        <v>0.77237721438421558</v>
      </c>
      <c r="R29" s="201"/>
      <c r="S29" s="237">
        <v>0</v>
      </c>
      <c r="T29" s="201">
        <v>21458</v>
      </c>
      <c r="U29" s="241">
        <v>0.22762278561578445</v>
      </c>
      <c r="V29" s="201">
        <v>7946</v>
      </c>
      <c r="W29" s="184"/>
      <c r="X29" s="156"/>
      <c r="Y29" s="24"/>
      <c r="Z29" s="24"/>
      <c r="AA29" s="24"/>
      <c r="AB29" s="24"/>
      <c r="AC29" s="24"/>
      <c r="AD29" s="24"/>
      <c r="AE29" s="24"/>
      <c r="AF29" s="24"/>
    </row>
    <row r="30" spans="1:32" s="45" customFormat="1" ht="17" customHeight="1" x14ac:dyDescent="0.2">
      <c r="A30" s="180">
        <v>28</v>
      </c>
      <c r="B30" s="251" t="s">
        <v>610</v>
      </c>
      <c r="C30" s="138" t="s">
        <v>610</v>
      </c>
      <c r="D30" s="172" t="s">
        <v>614</v>
      </c>
      <c r="E30" s="142" t="s">
        <v>29</v>
      </c>
      <c r="F30" s="143" t="s">
        <v>308</v>
      </c>
      <c r="G30" s="143"/>
      <c r="H30" s="143" t="s">
        <v>106</v>
      </c>
      <c r="I30" s="143" t="s">
        <v>33</v>
      </c>
      <c r="J30" s="216">
        <v>4.2256944444444444E-2</v>
      </c>
      <c r="K30" s="217">
        <v>3</v>
      </c>
      <c r="L30" s="143" t="s">
        <v>34</v>
      </c>
      <c r="M30" s="199">
        <v>82098</v>
      </c>
      <c r="N30" s="138" t="s">
        <v>42</v>
      </c>
      <c r="O30" s="206">
        <v>78401</v>
      </c>
      <c r="P30" s="206">
        <v>49157</v>
      </c>
      <c r="Q30" s="233">
        <v>0.95496845233745031</v>
      </c>
      <c r="R30" s="206"/>
      <c r="S30" s="237"/>
      <c r="T30" s="206">
        <v>3697</v>
      </c>
      <c r="U30" s="238">
        <v>4.5031547662549638E-2</v>
      </c>
      <c r="V30" s="206"/>
      <c r="W30" s="181"/>
      <c r="X30" s="154"/>
      <c r="Y30" s="6"/>
      <c r="Z30" s="6"/>
      <c r="AA30" s="6"/>
      <c r="AB30" s="6"/>
      <c r="AC30" s="6"/>
      <c r="AD30" s="6"/>
      <c r="AE30" s="6"/>
      <c r="AF30" s="6"/>
    </row>
    <row r="31" spans="1:32" s="45" customFormat="1" ht="17" customHeight="1" x14ac:dyDescent="0.2">
      <c r="A31" s="180">
        <v>29</v>
      </c>
      <c r="B31" s="251" t="s">
        <v>610</v>
      </c>
      <c r="C31" s="138" t="s">
        <v>610</v>
      </c>
      <c r="D31" s="172" t="s">
        <v>513</v>
      </c>
      <c r="E31" s="172" t="s">
        <v>29</v>
      </c>
      <c r="F31" s="173" t="s">
        <v>309</v>
      </c>
      <c r="G31" s="173"/>
      <c r="H31" s="173" t="s">
        <v>523</v>
      </c>
      <c r="I31" s="172" t="s">
        <v>33</v>
      </c>
      <c r="J31" s="220">
        <v>2.9988425925925922E-2</v>
      </c>
      <c r="K31" s="221">
        <v>3</v>
      </c>
      <c r="L31" s="173" t="s">
        <v>34</v>
      </c>
      <c r="M31" s="200">
        <v>73021</v>
      </c>
      <c r="N31" s="172" t="s">
        <v>42</v>
      </c>
      <c r="O31" s="209">
        <v>70196</v>
      </c>
      <c r="P31" s="209">
        <v>38645</v>
      </c>
      <c r="Q31" s="239">
        <v>0.96131249914408179</v>
      </c>
      <c r="R31" s="209"/>
      <c r="S31" s="240"/>
      <c r="T31" s="209">
        <v>2825</v>
      </c>
      <c r="U31" s="239">
        <v>3.8687500855918162E-2</v>
      </c>
      <c r="V31" s="209"/>
      <c r="W31" s="181"/>
      <c r="X31" s="154"/>
      <c r="Y31" s="6"/>
      <c r="Z31" s="6"/>
      <c r="AA31" s="6"/>
      <c r="AB31" s="6"/>
      <c r="AC31" s="6"/>
      <c r="AD31" s="6"/>
      <c r="AE31" s="6"/>
      <c r="AF31" s="6"/>
    </row>
    <row r="32" spans="1:32" s="45" customFormat="1" ht="17" customHeight="1" x14ac:dyDescent="0.2">
      <c r="A32" s="180">
        <v>30</v>
      </c>
      <c r="B32" s="253" t="s">
        <v>610</v>
      </c>
      <c r="C32" s="253" t="s">
        <v>610</v>
      </c>
      <c r="D32" s="253" t="s">
        <v>615</v>
      </c>
      <c r="E32" s="328" t="s">
        <v>29</v>
      </c>
      <c r="F32" s="328" t="s">
        <v>64</v>
      </c>
      <c r="G32" s="328" t="s">
        <v>85</v>
      </c>
      <c r="H32" s="328" t="s">
        <v>108</v>
      </c>
      <c r="I32" s="328" t="s">
        <v>33</v>
      </c>
      <c r="J32" s="361">
        <v>3.6608796296296299E-2</v>
      </c>
      <c r="K32" s="426">
        <v>3</v>
      </c>
      <c r="L32" s="378" t="s">
        <v>34</v>
      </c>
      <c r="M32" s="382">
        <v>70938</v>
      </c>
      <c r="N32" s="253" t="s">
        <v>42</v>
      </c>
      <c r="O32" s="391">
        <v>65735</v>
      </c>
      <c r="P32" s="396">
        <v>34902</v>
      </c>
      <c r="Q32" s="403">
        <v>0.92665426146776053</v>
      </c>
      <c r="R32" s="407"/>
      <c r="S32" s="411"/>
      <c r="T32" s="396">
        <v>5203</v>
      </c>
      <c r="U32" s="403">
        <v>7.3345738532239427E-2</v>
      </c>
      <c r="V32" s="416"/>
      <c r="W32" s="181"/>
      <c r="X32" s="154"/>
      <c r="Y32" s="6"/>
      <c r="Z32" s="6"/>
      <c r="AA32" s="6"/>
      <c r="AB32" s="6"/>
      <c r="AC32" s="6"/>
      <c r="AD32" s="6"/>
      <c r="AE32" s="6"/>
      <c r="AF32" s="6"/>
    </row>
    <row r="33" spans="1:32" s="45" customFormat="1" ht="17" customHeight="1" x14ac:dyDescent="0.2">
      <c r="A33" s="180">
        <v>31</v>
      </c>
      <c r="B33" s="138" t="s">
        <v>610</v>
      </c>
      <c r="C33" s="174" t="s">
        <v>610</v>
      </c>
      <c r="D33" s="138" t="s">
        <v>616</v>
      </c>
      <c r="E33" s="174" t="s">
        <v>29</v>
      </c>
      <c r="F33" s="139" t="s">
        <v>318</v>
      </c>
      <c r="G33" s="139"/>
      <c r="H33" s="139" t="s">
        <v>123</v>
      </c>
      <c r="I33" s="139" t="s">
        <v>33</v>
      </c>
      <c r="J33" s="216">
        <v>2.7731481481481478E-2</v>
      </c>
      <c r="K33" s="420">
        <v>4</v>
      </c>
      <c r="L33" s="143" t="s">
        <v>34</v>
      </c>
      <c r="M33" s="198">
        <v>66977</v>
      </c>
      <c r="N33" s="138" t="s">
        <v>42</v>
      </c>
      <c r="O33" s="206">
        <v>60805</v>
      </c>
      <c r="P33" s="207">
        <v>34318</v>
      </c>
      <c r="Q33" s="233">
        <v>0.90784896307687712</v>
      </c>
      <c r="R33" s="198"/>
      <c r="S33" s="230"/>
      <c r="T33" s="206">
        <v>6172</v>
      </c>
      <c r="U33" s="233">
        <v>9.2151036923122862E-2</v>
      </c>
      <c r="V33" s="234"/>
      <c r="W33" s="181"/>
      <c r="X33" s="154"/>
      <c r="Y33" s="6"/>
      <c r="Z33" s="6"/>
      <c r="AA33" s="6"/>
      <c r="AB33" s="6"/>
      <c r="AC33" s="6"/>
      <c r="AD33" s="6"/>
      <c r="AE33" s="6"/>
      <c r="AF33" s="6"/>
    </row>
    <row r="34" spans="1:32" s="45" customFormat="1" ht="17" customHeight="1" x14ac:dyDescent="0.2">
      <c r="A34" s="180">
        <v>32</v>
      </c>
      <c r="B34" s="251" t="s">
        <v>610</v>
      </c>
      <c r="C34" s="138" t="s">
        <v>610</v>
      </c>
      <c r="D34" s="138" t="s">
        <v>617</v>
      </c>
      <c r="E34" s="139" t="s">
        <v>29</v>
      </c>
      <c r="F34" s="139" t="s">
        <v>300</v>
      </c>
      <c r="G34" s="139"/>
      <c r="H34" s="139" t="s">
        <v>125</v>
      </c>
      <c r="I34" s="139" t="s">
        <v>33</v>
      </c>
      <c r="J34" s="216">
        <v>1.1435185185185185E-2</v>
      </c>
      <c r="K34" s="217">
        <v>1</v>
      </c>
      <c r="L34" s="143" t="s">
        <v>34</v>
      </c>
      <c r="M34" s="198">
        <v>66282</v>
      </c>
      <c r="N34" s="138" t="s">
        <v>42</v>
      </c>
      <c r="O34" s="206">
        <v>65384</v>
      </c>
      <c r="P34" s="207">
        <v>35042</v>
      </c>
      <c r="Q34" s="233">
        <v>0.98645182704203249</v>
      </c>
      <c r="R34" s="206"/>
      <c r="S34" s="279"/>
      <c r="T34" s="206">
        <v>898</v>
      </c>
      <c r="U34" s="233">
        <v>1.3548172957967472E-2</v>
      </c>
      <c r="V34" s="234"/>
      <c r="W34" s="181"/>
      <c r="X34" s="154"/>
      <c r="Y34" s="6"/>
      <c r="Z34" s="6"/>
      <c r="AA34" s="6"/>
      <c r="AB34" s="6"/>
      <c r="AC34" s="6"/>
      <c r="AD34" s="6"/>
      <c r="AE34" s="6"/>
      <c r="AF34" s="6"/>
    </row>
    <row r="35" spans="1:32" s="45" customFormat="1" ht="17" customHeight="1" x14ac:dyDescent="0.2">
      <c r="A35" s="180">
        <v>33</v>
      </c>
      <c r="B35" s="251" t="s">
        <v>610</v>
      </c>
      <c r="C35" s="138" t="s">
        <v>610</v>
      </c>
      <c r="D35" s="172" t="s">
        <v>618</v>
      </c>
      <c r="E35" s="172" t="s">
        <v>29</v>
      </c>
      <c r="F35" s="173" t="s">
        <v>308</v>
      </c>
      <c r="G35" s="173" t="s">
        <v>113</v>
      </c>
      <c r="H35" s="173" t="s">
        <v>114</v>
      </c>
      <c r="I35" s="172" t="s">
        <v>33</v>
      </c>
      <c r="J35" s="222">
        <v>2.5231481481481483E-2</v>
      </c>
      <c r="K35" s="221">
        <v>4</v>
      </c>
      <c r="L35" s="173" t="s">
        <v>34</v>
      </c>
      <c r="M35" s="200">
        <v>61625</v>
      </c>
      <c r="N35" s="172" t="s">
        <v>42</v>
      </c>
      <c r="O35" s="209">
        <v>54163</v>
      </c>
      <c r="P35" s="209">
        <v>30027</v>
      </c>
      <c r="Q35" s="233">
        <v>0.87891277890466535</v>
      </c>
      <c r="R35" s="206"/>
      <c r="S35" s="279"/>
      <c r="T35" s="201">
        <v>7462</v>
      </c>
      <c r="U35" s="233">
        <v>0.12108722109533468</v>
      </c>
      <c r="V35" s="209"/>
      <c r="W35" s="181"/>
      <c r="X35" s="154"/>
      <c r="Y35" s="6"/>
      <c r="Z35" s="6"/>
      <c r="AA35" s="6"/>
      <c r="AB35" s="6"/>
      <c r="AC35" s="6"/>
      <c r="AD35" s="6"/>
      <c r="AE35" s="6"/>
      <c r="AF35" s="6"/>
    </row>
    <row r="36" spans="1:32" s="45" customFormat="1" ht="17" customHeight="1" x14ac:dyDescent="0.2">
      <c r="A36" s="180">
        <v>34</v>
      </c>
      <c r="B36" s="253" t="s">
        <v>524</v>
      </c>
      <c r="C36" s="253" t="s">
        <v>559</v>
      </c>
      <c r="D36" s="253" t="s">
        <v>560</v>
      </c>
      <c r="E36" s="328" t="s">
        <v>29</v>
      </c>
      <c r="F36" s="328" t="s">
        <v>127</v>
      </c>
      <c r="G36" s="328"/>
      <c r="H36" s="328" t="s">
        <v>561</v>
      </c>
      <c r="I36" s="328" t="s">
        <v>557</v>
      </c>
      <c r="J36" s="365">
        <v>2.252314814814815E-2</v>
      </c>
      <c r="K36" s="422">
        <v>11</v>
      </c>
      <c r="L36" s="378" t="s">
        <v>41</v>
      </c>
      <c r="M36" s="382">
        <v>57837</v>
      </c>
      <c r="N36" s="253" t="s">
        <v>47</v>
      </c>
      <c r="O36" s="391">
        <v>57837</v>
      </c>
      <c r="P36" s="396">
        <v>26918</v>
      </c>
      <c r="Q36" s="403">
        <v>1</v>
      </c>
      <c r="R36" s="407">
        <v>0</v>
      </c>
      <c r="S36" s="411">
        <v>0</v>
      </c>
      <c r="T36" s="396">
        <v>0</v>
      </c>
      <c r="U36" s="403">
        <v>0</v>
      </c>
      <c r="V36" s="416">
        <v>0</v>
      </c>
      <c r="W36" s="181"/>
      <c r="X36" s="154"/>
      <c r="Y36" s="6"/>
      <c r="Z36" s="6"/>
      <c r="AA36" s="6"/>
      <c r="AB36" s="6"/>
      <c r="AC36" s="6"/>
      <c r="AD36" s="6"/>
      <c r="AE36" s="6"/>
      <c r="AF36" s="6"/>
    </row>
    <row r="37" spans="1:32" s="45" customFormat="1" ht="17" customHeight="1" x14ac:dyDescent="0.2">
      <c r="A37" s="180">
        <v>35</v>
      </c>
      <c r="B37" s="251" t="s">
        <v>66</v>
      </c>
      <c r="C37" s="138" t="s">
        <v>67</v>
      </c>
      <c r="D37" s="138" t="s">
        <v>210</v>
      </c>
      <c r="E37" s="139" t="s">
        <v>29</v>
      </c>
      <c r="F37" s="139" t="s">
        <v>146</v>
      </c>
      <c r="G37" s="139"/>
      <c r="H37" s="139" t="s">
        <v>211</v>
      </c>
      <c r="I37" s="139" t="s">
        <v>33</v>
      </c>
      <c r="J37" s="214">
        <v>1.7476851851851851E-2</v>
      </c>
      <c r="K37" s="215">
        <v>5</v>
      </c>
      <c r="L37" s="143" t="s">
        <v>34</v>
      </c>
      <c r="M37" s="198">
        <v>53809</v>
      </c>
      <c r="N37" s="138" t="s">
        <v>544</v>
      </c>
      <c r="O37" s="204">
        <v>11909</v>
      </c>
      <c r="P37" s="205">
        <v>5737</v>
      </c>
      <c r="Q37" s="229">
        <v>0.22131985355609657</v>
      </c>
      <c r="R37" s="204">
        <v>0</v>
      </c>
      <c r="S37" s="230">
        <v>0</v>
      </c>
      <c r="T37" s="231">
        <v>41900</v>
      </c>
      <c r="U37" s="232">
        <v>0.77868014644390349</v>
      </c>
      <c r="V37" s="231">
        <v>30000</v>
      </c>
      <c r="W37" s="181"/>
      <c r="X37" s="154"/>
      <c r="Y37" s="6"/>
      <c r="Z37" s="6"/>
      <c r="AA37" s="6"/>
      <c r="AB37" s="6"/>
      <c r="AC37" s="6"/>
      <c r="AD37" s="6"/>
      <c r="AE37" s="6"/>
      <c r="AF37" s="6"/>
    </row>
    <row r="38" spans="1:32" s="45" customFormat="1" ht="17" customHeight="1" x14ac:dyDescent="0.2">
      <c r="A38" s="180">
        <v>36</v>
      </c>
      <c r="B38" s="251" t="s">
        <v>610</v>
      </c>
      <c r="C38" s="138" t="s">
        <v>610</v>
      </c>
      <c r="D38" s="175" t="s">
        <v>145</v>
      </c>
      <c r="E38" s="174" t="s">
        <v>29</v>
      </c>
      <c r="F38" s="143" t="s">
        <v>146</v>
      </c>
      <c r="G38" s="143" t="s">
        <v>147</v>
      </c>
      <c r="H38" s="143" t="s">
        <v>148</v>
      </c>
      <c r="I38" s="142" t="s">
        <v>33</v>
      </c>
      <c r="J38" s="249">
        <v>4.8935185185185186E-2</v>
      </c>
      <c r="K38" s="217">
        <v>4</v>
      </c>
      <c r="L38" s="143" t="s">
        <v>34</v>
      </c>
      <c r="M38" s="198">
        <v>52739</v>
      </c>
      <c r="N38" s="138" t="s">
        <v>42</v>
      </c>
      <c r="O38" s="206">
        <v>34973</v>
      </c>
      <c r="P38" s="206">
        <v>27594</v>
      </c>
      <c r="Q38" s="233">
        <v>0.66313354443580652</v>
      </c>
      <c r="R38" s="206"/>
      <c r="S38" s="237"/>
      <c r="T38" s="206">
        <v>17766</v>
      </c>
      <c r="U38" s="238">
        <v>0.33686645556419348</v>
      </c>
      <c r="V38" s="206"/>
      <c r="W38" s="181"/>
      <c r="X38" s="154"/>
      <c r="Y38" s="6"/>
      <c r="Z38" s="6"/>
      <c r="AA38" s="6"/>
      <c r="AB38" s="6"/>
      <c r="AC38" s="6"/>
      <c r="AD38" s="6"/>
      <c r="AE38" s="6"/>
      <c r="AF38" s="6"/>
    </row>
    <row r="39" spans="1:32" s="45" customFormat="1" ht="17" customHeight="1" x14ac:dyDescent="0.2">
      <c r="A39" s="180">
        <v>37</v>
      </c>
      <c r="B39" s="174" t="s">
        <v>610</v>
      </c>
      <c r="C39" s="174" t="s">
        <v>610</v>
      </c>
      <c r="D39" s="138" t="s">
        <v>619</v>
      </c>
      <c r="E39" s="174" t="s">
        <v>29</v>
      </c>
      <c r="F39" s="139" t="s">
        <v>146</v>
      </c>
      <c r="G39" s="139" t="s">
        <v>167</v>
      </c>
      <c r="H39" s="139" t="s">
        <v>545</v>
      </c>
      <c r="I39" s="139" t="s">
        <v>33</v>
      </c>
      <c r="J39" s="216">
        <v>1.9918981481481482E-2</v>
      </c>
      <c r="K39" s="420">
        <v>1</v>
      </c>
      <c r="L39" s="143" t="s">
        <v>34</v>
      </c>
      <c r="M39" s="198">
        <v>50920</v>
      </c>
      <c r="N39" s="138" t="s">
        <v>42</v>
      </c>
      <c r="O39" s="206">
        <v>25268</v>
      </c>
      <c r="P39" s="207">
        <v>14237</v>
      </c>
      <c r="Q39" s="233">
        <v>0.49622937941869599</v>
      </c>
      <c r="R39" s="198"/>
      <c r="S39" s="230"/>
      <c r="T39" s="206">
        <v>25652</v>
      </c>
      <c r="U39" s="233">
        <v>0.50377062058130395</v>
      </c>
      <c r="V39" s="234"/>
      <c r="W39" s="181"/>
      <c r="X39" s="154"/>
      <c r="Y39" s="6"/>
      <c r="Z39" s="6"/>
      <c r="AA39" s="6"/>
      <c r="AB39" s="6"/>
      <c r="AC39" s="6"/>
      <c r="AD39" s="6"/>
      <c r="AE39" s="6"/>
      <c r="AF39" s="6"/>
    </row>
    <row r="40" spans="1:32" s="45" customFormat="1" ht="17" customHeight="1" x14ac:dyDescent="0.2">
      <c r="A40" s="180">
        <v>38</v>
      </c>
      <c r="B40" s="170" t="s">
        <v>48</v>
      </c>
      <c r="C40" s="174" t="s">
        <v>133</v>
      </c>
      <c r="D40" s="175" t="s">
        <v>134</v>
      </c>
      <c r="E40" s="142" t="s">
        <v>29</v>
      </c>
      <c r="F40" s="143" t="s">
        <v>308</v>
      </c>
      <c r="G40" s="143"/>
      <c r="H40" s="143" t="s">
        <v>136</v>
      </c>
      <c r="I40" s="142" t="s">
        <v>33</v>
      </c>
      <c r="J40" s="216">
        <v>2.991898148148148E-2</v>
      </c>
      <c r="K40" s="420">
        <v>4</v>
      </c>
      <c r="L40" s="173" t="s">
        <v>53</v>
      </c>
      <c r="M40" s="199">
        <v>48307</v>
      </c>
      <c r="N40" s="138" t="s">
        <v>87</v>
      </c>
      <c r="O40" s="206">
        <v>5219</v>
      </c>
      <c r="P40" s="206"/>
      <c r="Q40" s="233">
        <v>0.10803817252158072</v>
      </c>
      <c r="R40" s="206"/>
      <c r="S40" s="237">
        <v>0</v>
      </c>
      <c r="T40" s="206">
        <v>43088</v>
      </c>
      <c r="U40" s="238">
        <v>0.89196182747841923</v>
      </c>
      <c r="V40" s="206">
        <v>22189</v>
      </c>
      <c r="W40" s="181"/>
      <c r="X40" s="154"/>
      <c r="Y40" s="6"/>
      <c r="Z40" s="6"/>
      <c r="AA40" s="6"/>
      <c r="AB40" s="6"/>
      <c r="AC40" s="6"/>
      <c r="AD40" s="6"/>
      <c r="AE40" s="6"/>
      <c r="AF40" s="6"/>
    </row>
    <row r="41" spans="1:32" s="45" customFormat="1" ht="17" customHeight="1" x14ac:dyDescent="0.2">
      <c r="A41" s="180">
        <v>39</v>
      </c>
      <c r="B41" s="251" t="s">
        <v>610</v>
      </c>
      <c r="C41" s="138" t="s">
        <v>610</v>
      </c>
      <c r="D41" s="172" t="s">
        <v>129</v>
      </c>
      <c r="E41" s="142" t="s">
        <v>29</v>
      </c>
      <c r="F41" s="143" t="s">
        <v>512</v>
      </c>
      <c r="G41" s="143"/>
      <c r="H41" s="143" t="s">
        <v>132</v>
      </c>
      <c r="I41" s="142" t="s">
        <v>33</v>
      </c>
      <c r="J41" s="216">
        <v>1.6064814814814813E-2</v>
      </c>
      <c r="K41" s="217">
        <v>4</v>
      </c>
      <c r="L41" s="143" t="s">
        <v>34</v>
      </c>
      <c r="M41" s="198">
        <v>43841</v>
      </c>
      <c r="N41" s="138" t="s">
        <v>42</v>
      </c>
      <c r="O41" s="206">
        <v>42291</v>
      </c>
      <c r="P41" s="206">
        <v>24852</v>
      </c>
      <c r="Q41" s="233">
        <v>0.96464496703998537</v>
      </c>
      <c r="R41" s="206"/>
      <c r="S41" s="237"/>
      <c r="T41" s="206">
        <v>1550</v>
      </c>
      <c r="U41" s="238">
        <v>3.5355032960014597E-2</v>
      </c>
      <c r="V41" s="206"/>
      <c r="W41" s="181"/>
      <c r="X41" s="154"/>
      <c r="Y41" s="6"/>
      <c r="Z41" s="6"/>
      <c r="AA41" s="6"/>
      <c r="AB41" s="6"/>
      <c r="AC41" s="6"/>
      <c r="AD41" s="6"/>
      <c r="AE41" s="6"/>
      <c r="AF41" s="6"/>
    </row>
    <row r="42" spans="1:32" s="45" customFormat="1" ht="17" customHeight="1" x14ac:dyDescent="0.2">
      <c r="A42" s="180">
        <v>40</v>
      </c>
      <c r="B42" s="251" t="s">
        <v>26</v>
      </c>
      <c r="C42" s="138" t="s">
        <v>27</v>
      </c>
      <c r="D42" s="142" t="s">
        <v>607</v>
      </c>
      <c r="E42" s="142" t="s">
        <v>29</v>
      </c>
      <c r="F42" s="143" t="s">
        <v>140</v>
      </c>
      <c r="G42" s="143" t="s">
        <v>608</v>
      </c>
      <c r="H42" s="143" t="s">
        <v>609</v>
      </c>
      <c r="I42" s="142" t="s">
        <v>33</v>
      </c>
      <c r="J42" s="216">
        <v>1.7013888888888887E-2</v>
      </c>
      <c r="K42" s="217">
        <v>5</v>
      </c>
      <c r="L42" s="143" t="s">
        <v>41</v>
      </c>
      <c r="M42" s="199">
        <v>43077</v>
      </c>
      <c r="N42" s="138" t="s">
        <v>42</v>
      </c>
      <c r="O42" s="206">
        <v>39012</v>
      </c>
      <c r="P42" s="206">
        <v>27401</v>
      </c>
      <c r="Q42" s="233">
        <v>0.90563409708196951</v>
      </c>
      <c r="R42" s="206"/>
      <c r="S42" s="279"/>
      <c r="T42" s="201">
        <v>4065</v>
      </c>
      <c r="U42" s="233">
        <v>9.43659029180305E-2</v>
      </c>
      <c r="V42" s="206">
        <v>3100</v>
      </c>
      <c r="W42" s="181"/>
      <c r="X42" s="154"/>
      <c r="Y42" s="6"/>
      <c r="Z42" s="6"/>
      <c r="AA42" s="6"/>
      <c r="AB42" s="6"/>
      <c r="AC42" s="6"/>
      <c r="AD42" s="6"/>
      <c r="AE42" s="6"/>
      <c r="AF42" s="6"/>
    </row>
    <row r="43" spans="1:32" s="45" customFormat="1" ht="17" customHeight="1" x14ac:dyDescent="0.2">
      <c r="A43" s="180">
        <v>41</v>
      </c>
      <c r="B43" s="170" t="s">
        <v>26</v>
      </c>
      <c r="C43" s="171" t="s">
        <v>27</v>
      </c>
      <c r="D43" s="172" t="s">
        <v>142</v>
      </c>
      <c r="E43" s="142" t="s">
        <v>29</v>
      </c>
      <c r="F43" s="143" t="s">
        <v>143</v>
      </c>
      <c r="G43" s="143" t="s">
        <v>36</v>
      </c>
      <c r="H43" s="143" t="s">
        <v>144</v>
      </c>
      <c r="I43" s="143" t="s">
        <v>33</v>
      </c>
      <c r="J43" s="216">
        <v>7.5347222222222213E-3</v>
      </c>
      <c r="K43" s="420">
        <v>4</v>
      </c>
      <c r="L43" s="143" t="s">
        <v>41</v>
      </c>
      <c r="M43" s="199">
        <v>41458</v>
      </c>
      <c r="N43" s="138" t="s">
        <v>42</v>
      </c>
      <c r="O43" s="206">
        <v>37953</v>
      </c>
      <c r="P43" s="206">
        <v>23274</v>
      </c>
      <c r="Q43" s="233">
        <v>0.91545660668628492</v>
      </c>
      <c r="R43" s="206"/>
      <c r="S43" s="237"/>
      <c r="T43" s="206">
        <v>3505</v>
      </c>
      <c r="U43" s="238">
        <v>8.454339331371509E-2</v>
      </c>
      <c r="V43" s="206">
        <v>2771</v>
      </c>
      <c r="W43" s="181"/>
      <c r="X43" s="154"/>
      <c r="Y43" s="6"/>
      <c r="Z43" s="6"/>
      <c r="AA43" s="6"/>
      <c r="AB43" s="6"/>
      <c r="AC43" s="6"/>
      <c r="AD43" s="6"/>
      <c r="AE43" s="6"/>
      <c r="AF43" s="6"/>
    </row>
    <row r="44" spans="1:32" s="45" customFormat="1" ht="17" customHeight="1" x14ac:dyDescent="0.2">
      <c r="A44" s="180">
        <v>42</v>
      </c>
      <c r="B44" s="253" t="s">
        <v>26</v>
      </c>
      <c r="C44" s="253" t="s">
        <v>27</v>
      </c>
      <c r="D44" s="253" t="s">
        <v>149</v>
      </c>
      <c r="E44" s="328" t="s">
        <v>29</v>
      </c>
      <c r="F44" s="328" t="s">
        <v>150</v>
      </c>
      <c r="G44" s="328" t="s">
        <v>36</v>
      </c>
      <c r="H44" s="328" t="s">
        <v>151</v>
      </c>
      <c r="I44" s="328" t="s">
        <v>33</v>
      </c>
      <c r="J44" s="361">
        <v>4.386574074074074E-2</v>
      </c>
      <c r="K44" s="426">
        <v>4</v>
      </c>
      <c r="L44" s="378" t="s">
        <v>41</v>
      </c>
      <c r="M44" s="382">
        <v>41048</v>
      </c>
      <c r="N44" s="253" t="s">
        <v>42</v>
      </c>
      <c r="O44" s="391">
        <v>36395</v>
      </c>
      <c r="P44" s="396">
        <v>28083</v>
      </c>
      <c r="Q44" s="403">
        <v>0.88664490352757752</v>
      </c>
      <c r="R44" s="407"/>
      <c r="S44" s="411"/>
      <c r="T44" s="396">
        <v>4653</v>
      </c>
      <c r="U44" s="403">
        <v>0.11335509647242253</v>
      </c>
      <c r="V44" s="416">
        <v>2765</v>
      </c>
      <c r="W44" s="181"/>
      <c r="X44" s="154"/>
      <c r="Y44" s="6"/>
      <c r="Z44" s="6"/>
      <c r="AA44" s="6"/>
      <c r="AB44" s="6"/>
      <c r="AC44" s="6"/>
      <c r="AD44" s="6"/>
      <c r="AE44" s="6"/>
      <c r="AF44" s="6"/>
    </row>
    <row r="45" spans="1:32" s="45" customFormat="1" ht="17" customHeight="1" x14ac:dyDescent="0.2">
      <c r="A45" s="180">
        <v>43</v>
      </c>
      <c r="B45" s="170" t="s">
        <v>610</v>
      </c>
      <c r="C45" s="171" t="s">
        <v>610</v>
      </c>
      <c r="D45" s="172" t="s">
        <v>620</v>
      </c>
      <c r="E45" s="142" t="s">
        <v>29</v>
      </c>
      <c r="F45" s="143" t="s">
        <v>318</v>
      </c>
      <c r="G45" s="143" t="s">
        <v>153</v>
      </c>
      <c r="H45" s="143" t="s">
        <v>154</v>
      </c>
      <c r="I45" s="143" t="s">
        <v>33</v>
      </c>
      <c r="J45" s="216">
        <v>3.3854166666666664E-2</v>
      </c>
      <c r="K45" s="420">
        <v>5</v>
      </c>
      <c r="L45" s="143" t="s">
        <v>34</v>
      </c>
      <c r="M45" s="199">
        <v>39435</v>
      </c>
      <c r="N45" s="138" t="s">
        <v>42</v>
      </c>
      <c r="O45" s="206">
        <v>38114</v>
      </c>
      <c r="P45" s="206">
        <v>21533</v>
      </c>
      <c r="Q45" s="233">
        <v>0.96650183846836568</v>
      </c>
      <c r="R45" s="206"/>
      <c r="S45" s="237"/>
      <c r="T45" s="206">
        <v>1321</v>
      </c>
      <c r="U45" s="238">
        <v>3.3498161531634332E-2</v>
      </c>
      <c r="V45" s="206"/>
      <c r="W45" s="181"/>
      <c r="X45" s="154"/>
      <c r="Y45" s="6"/>
      <c r="Z45" s="6"/>
      <c r="AA45" s="6"/>
      <c r="AB45" s="6"/>
      <c r="AC45" s="6"/>
      <c r="AD45" s="6"/>
      <c r="AE45" s="6"/>
      <c r="AF45" s="6"/>
    </row>
    <row r="46" spans="1:32" s="45" customFormat="1" ht="17" customHeight="1" x14ac:dyDescent="0.2">
      <c r="A46" s="180">
        <v>44</v>
      </c>
      <c r="B46" s="174" t="s">
        <v>610</v>
      </c>
      <c r="C46" s="174" t="s">
        <v>610</v>
      </c>
      <c r="D46" s="174" t="s">
        <v>621</v>
      </c>
      <c r="E46" s="174" t="s">
        <v>29</v>
      </c>
      <c r="F46" s="177" t="s">
        <v>146</v>
      </c>
      <c r="G46" s="177" t="s">
        <v>167</v>
      </c>
      <c r="H46" s="174" t="s">
        <v>168</v>
      </c>
      <c r="I46" s="177" t="s">
        <v>33</v>
      </c>
      <c r="J46" s="218">
        <v>3.7222222222222219E-2</v>
      </c>
      <c r="K46" s="423">
        <v>4</v>
      </c>
      <c r="L46" s="173" t="s">
        <v>34</v>
      </c>
      <c r="M46" s="199">
        <v>37365</v>
      </c>
      <c r="N46" s="174" t="s">
        <v>42</v>
      </c>
      <c r="O46" s="201">
        <v>28033</v>
      </c>
      <c r="P46" s="201">
        <v>20339</v>
      </c>
      <c r="Q46" s="233">
        <v>0.75024755787501674</v>
      </c>
      <c r="R46" s="206"/>
      <c r="S46" s="279"/>
      <c r="T46" s="201">
        <v>9332</v>
      </c>
      <c r="U46" s="233">
        <v>0.24975244212498326</v>
      </c>
      <c r="V46" s="201"/>
      <c r="W46" s="184"/>
      <c r="X46" s="156"/>
      <c r="Y46" s="24"/>
      <c r="Z46" s="24"/>
      <c r="AA46" s="24"/>
      <c r="AB46" s="24"/>
      <c r="AC46" s="24"/>
      <c r="AD46" s="24"/>
      <c r="AE46" s="24"/>
      <c r="AF46" s="24"/>
    </row>
    <row r="47" spans="1:32" s="45" customFormat="1" ht="17" customHeight="1" x14ac:dyDescent="0.2">
      <c r="A47" s="180">
        <v>45</v>
      </c>
      <c r="B47" s="177" t="s">
        <v>48</v>
      </c>
      <c r="C47" s="174"/>
      <c r="D47" s="174" t="s">
        <v>593</v>
      </c>
      <c r="E47" s="174" t="s">
        <v>29</v>
      </c>
      <c r="F47" s="177" t="s">
        <v>143</v>
      </c>
      <c r="G47" s="177"/>
      <c r="H47" s="191" t="s">
        <v>594</v>
      </c>
      <c r="I47" s="174" t="s">
        <v>33</v>
      </c>
      <c r="J47" s="218">
        <v>1.9895833333333335E-2</v>
      </c>
      <c r="K47" s="423">
        <v>9</v>
      </c>
      <c r="L47" s="173" t="s">
        <v>53</v>
      </c>
      <c r="M47" s="199">
        <v>36943</v>
      </c>
      <c r="N47" s="174" t="s">
        <v>87</v>
      </c>
      <c r="O47" s="201">
        <v>35614</v>
      </c>
      <c r="P47" s="201"/>
      <c r="Q47" s="241">
        <v>0.96402566115366917</v>
      </c>
      <c r="R47" s="201"/>
      <c r="S47" s="248">
        <v>0</v>
      </c>
      <c r="T47" s="201">
        <v>1329</v>
      </c>
      <c r="U47" s="241">
        <v>3.5974338846330833E-2</v>
      </c>
      <c r="V47" s="201">
        <v>874</v>
      </c>
      <c r="W47" s="184"/>
      <c r="X47" s="156"/>
      <c r="Y47" s="24"/>
      <c r="Z47" s="24"/>
      <c r="AA47" s="24"/>
      <c r="AB47" s="24"/>
      <c r="AC47" s="24"/>
      <c r="AD47" s="24"/>
      <c r="AE47" s="24"/>
      <c r="AF47" s="24"/>
    </row>
    <row r="48" spans="1:32" s="45" customFormat="1" ht="17" customHeight="1" x14ac:dyDescent="0.2">
      <c r="A48" s="180">
        <v>46</v>
      </c>
      <c r="B48" s="251" t="s">
        <v>610</v>
      </c>
      <c r="C48" s="252" t="s">
        <v>610</v>
      </c>
      <c r="D48" s="253" t="s">
        <v>622</v>
      </c>
      <c r="E48" s="252" t="s">
        <v>29</v>
      </c>
      <c r="F48" s="254" t="s">
        <v>64</v>
      </c>
      <c r="G48" s="254"/>
      <c r="H48" s="254" t="s">
        <v>623</v>
      </c>
      <c r="I48" s="252" t="s">
        <v>33</v>
      </c>
      <c r="J48" s="255">
        <v>1.4432870370370372E-2</v>
      </c>
      <c r="K48" s="256">
        <v>5</v>
      </c>
      <c r="L48" s="254" t="s">
        <v>34</v>
      </c>
      <c r="M48" s="257">
        <v>35687</v>
      </c>
      <c r="N48" s="258" t="s">
        <v>42</v>
      </c>
      <c r="O48" s="205">
        <v>35215</v>
      </c>
      <c r="P48" s="205">
        <v>24974</v>
      </c>
      <c r="Q48" s="232">
        <v>0.98677389525597559</v>
      </c>
      <c r="R48" s="205"/>
      <c r="S48" s="259"/>
      <c r="T48" s="205">
        <v>472</v>
      </c>
      <c r="U48" s="260">
        <v>1.3226104744024435E-2</v>
      </c>
      <c r="V48" s="205"/>
      <c r="W48" s="261"/>
      <c r="X48" s="262"/>
      <c r="Y48" s="263"/>
      <c r="Z48" s="263"/>
      <c r="AA48" s="263"/>
      <c r="AB48" s="263"/>
      <c r="AC48" s="263"/>
      <c r="AD48" s="263"/>
      <c r="AE48" s="263"/>
      <c r="AF48" s="263"/>
    </row>
    <row r="49" spans="1:32" s="45" customFormat="1" ht="17" customHeight="1" x14ac:dyDescent="0.2">
      <c r="A49" s="180">
        <v>47</v>
      </c>
      <c r="B49" s="251" t="s">
        <v>610</v>
      </c>
      <c r="C49" s="258" t="s">
        <v>610</v>
      </c>
      <c r="D49" s="258" t="s">
        <v>551</v>
      </c>
      <c r="E49" s="271" t="s">
        <v>29</v>
      </c>
      <c r="F49" s="271" t="s">
        <v>318</v>
      </c>
      <c r="G49" s="271" t="s">
        <v>85</v>
      </c>
      <c r="H49" s="271" t="s">
        <v>552</v>
      </c>
      <c r="I49" s="271" t="s">
        <v>33</v>
      </c>
      <c r="J49" s="255">
        <v>2.9791666666666664E-2</v>
      </c>
      <c r="K49" s="425">
        <v>4</v>
      </c>
      <c r="L49" s="254" t="s">
        <v>34</v>
      </c>
      <c r="M49" s="257">
        <v>34111</v>
      </c>
      <c r="N49" s="258" t="s">
        <v>42</v>
      </c>
      <c r="O49" s="205">
        <v>15407</v>
      </c>
      <c r="P49" s="276">
        <v>10912</v>
      </c>
      <c r="Q49" s="232">
        <v>0.45167248101785346</v>
      </c>
      <c r="R49" s="204"/>
      <c r="S49" s="272"/>
      <c r="T49" s="205">
        <v>18704</v>
      </c>
      <c r="U49" s="232">
        <v>0.54832751898214649</v>
      </c>
      <c r="V49" s="277"/>
      <c r="W49" s="261"/>
      <c r="X49" s="262"/>
      <c r="Y49" s="263"/>
      <c r="Z49" s="263"/>
      <c r="AA49" s="263"/>
      <c r="AB49" s="263"/>
      <c r="AC49" s="263"/>
      <c r="AD49" s="263"/>
      <c r="AE49" s="263"/>
      <c r="AF49" s="263"/>
    </row>
    <row r="50" spans="1:32" s="45" customFormat="1" ht="17" customHeight="1" x14ac:dyDescent="0.2">
      <c r="A50" s="180">
        <v>48</v>
      </c>
      <c r="B50" s="174" t="s">
        <v>610</v>
      </c>
      <c r="C50" s="174" t="s">
        <v>610</v>
      </c>
      <c r="D50" s="174" t="s">
        <v>624</v>
      </c>
      <c r="E50" s="174" t="s">
        <v>29</v>
      </c>
      <c r="F50" s="177" t="s">
        <v>85</v>
      </c>
      <c r="G50" s="177"/>
      <c r="H50" s="191" t="s">
        <v>604</v>
      </c>
      <c r="I50" s="174" t="s">
        <v>33</v>
      </c>
      <c r="J50" s="218">
        <v>3.0092592592592591E-2</v>
      </c>
      <c r="K50" s="423">
        <v>2</v>
      </c>
      <c r="L50" s="173" t="s">
        <v>34</v>
      </c>
      <c r="M50" s="199">
        <v>33741</v>
      </c>
      <c r="N50" s="174" t="s">
        <v>42</v>
      </c>
      <c r="O50" s="201">
        <v>6471</v>
      </c>
      <c r="P50" s="201">
        <v>4275</v>
      </c>
      <c r="Q50" s="233">
        <v>0.1917844758602294</v>
      </c>
      <c r="R50" s="206"/>
      <c r="S50" s="279"/>
      <c r="T50" s="201">
        <v>27270</v>
      </c>
      <c r="U50" s="233">
        <v>0.8082155241397706</v>
      </c>
      <c r="V50" s="201"/>
      <c r="W50" s="181"/>
      <c r="X50" s="154"/>
      <c r="Y50" s="6"/>
      <c r="Z50" s="6"/>
      <c r="AA50" s="6"/>
      <c r="AB50" s="6"/>
      <c r="AC50" s="6"/>
      <c r="AD50" s="6"/>
      <c r="AE50" s="6"/>
      <c r="AF50" s="6"/>
    </row>
    <row r="51" spans="1:32" s="45" customFormat="1" ht="17" customHeight="1" x14ac:dyDescent="0.2">
      <c r="A51" s="180">
        <v>49</v>
      </c>
      <c r="B51" s="251" t="s">
        <v>26</v>
      </c>
      <c r="C51" s="138" t="s">
        <v>27</v>
      </c>
      <c r="D51" s="174" t="s">
        <v>109</v>
      </c>
      <c r="E51" s="139" t="s">
        <v>29</v>
      </c>
      <c r="F51" s="177" t="s">
        <v>110</v>
      </c>
      <c r="G51" s="177" t="s">
        <v>36</v>
      </c>
      <c r="H51" s="194" t="s">
        <v>111</v>
      </c>
      <c r="I51" s="174" t="s">
        <v>33</v>
      </c>
      <c r="J51" s="218">
        <v>2.4282407407407409E-2</v>
      </c>
      <c r="K51" s="219">
        <v>5</v>
      </c>
      <c r="L51" s="143" t="s">
        <v>41</v>
      </c>
      <c r="M51" s="199">
        <v>32888</v>
      </c>
      <c r="N51" s="174" t="s">
        <v>42</v>
      </c>
      <c r="O51" s="201">
        <v>27929</v>
      </c>
      <c r="P51" s="201">
        <v>19093</v>
      </c>
      <c r="Q51" s="233">
        <v>0.84921551933836048</v>
      </c>
      <c r="R51" s="206"/>
      <c r="S51" s="279"/>
      <c r="T51" s="201">
        <v>4959</v>
      </c>
      <c r="U51" s="233">
        <v>0.15078448066163949</v>
      </c>
      <c r="V51" s="201">
        <v>3522</v>
      </c>
      <c r="W51" s="184"/>
      <c r="X51" s="156"/>
      <c r="Y51" s="24"/>
      <c r="Z51" s="24"/>
      <c r="AA51" s="24"/>
      <c r="AB51" s="24"/>
      <c r="AC51" s="24"/>
      <c r="AD51" s="24"/>
      <c r="AE51" s="24"/>
      <c r="AF51" s="24"/>
    </row>
    <row r="52" spans="1:32" s="45" customFormat="1" ht="15" customHeight="1" x14ac:dyDescent="0.2">
      <c r="A52" s="180">
        <v>50</v>
      </c>
      <c r="B52" s="251" t="s">
        <v>26</v>
      </c>
      <c r="C52" s="138" t="s">
        <v>27</v>
      </c>
      <c r="D52" s="174" t="s">
        <v>600</v>
      </c>
      <c r="E52" s="174" t="s">
        <v>29</v>
      </c>
      <c r="F52" s="177" t="s">
        <v>143</v>
      </c>
      <c r="G52" s="177"/>
      <c r="H52" s="189" t="s">
        <v>601</v>
      </c>
      <c r="I52" s="174" t="s">
        <v>33</v>
      </c>
      <c r="J52" s="218">
        <v>2.0937499999999998E-2</v>
      </c>
      <c r="K52" s="219">
        <v>4</v>
      </c>
      <c r="L52" s="143" t="s">
        <v>41</v>
      </c>
      <c r="M52" s="199">
        <v>32370</v>
      </c>
      <c r="N52" s="174" t="s">
        <v>42</v>
      </c>
      <c r="O52" s="201">
        <v>30953</v>
      </c>
      <c r="P52" s="201">
        <v>25469</v>
      </c>
      <c r="Q52" s="241">
        <v>0.95622489959839363</v>
      </c>
      <c r="R52" s="201"/>
      <c r="S52" s="248"/>
      <c r="T52" s="201">
        <v>1417</v>
      </c>
      <c r="U52" s="241">
        <v>4.3775100401606426E-2</v>
      </c>
      <c r="V52" s="201">
        <v>840</v>
      </c>
      <c r="W52" s="184"/>
      <c r="X52" s="156"/>
      <c r="Y52" s="24"/>
      <c r="Z52" s="24"/>
      <c r="AA52" s="24"/>
      <c r="AB52" s="24"/>
      <c r="AC52" s="24"/>
      <c r="AD52" s="24"/>
      <c r="AE52" s="24"/>
      <c r="AF52" s="24"/>
    </row>
    <row r="53" spans="1:32" s="45" customFormat="1" ht="15" customHeight="1" x14ac:dyDescent="0.2">
      <c r="A53" s="180">
        <v>51</v>
      </c>
      <c r="B53" s="253" t="s">
        <v>48</v>
      </c>
      <c r="C53" s="253" t="s">
        <v>49</v>
      </c>
      <c r="D53" s="253" t="s">
        <v>641</v>
      </c>
      <c r="E53" s="328" t="s">
        <v>29</v>
      </c>
      <c r="F53" s="328"/>
      <c r="G53" s="328"/>
      <c r="H53" s="328" t="s">
        <v>642</v>
      </c>
      <c r="I53" s="328" t="s">
        <v>33</v>
      </c>
      <c r="J53" s="367">
        <v>5.7986111111111112E-3</v>
      </c>
      <c r="K53" s="424">
        <v>60</v>
      </c>
      <c r="L53" s="378" t="s">
        <v>53</v>
      </c>
      <c r="M53" s="382">
        <v>30230</v>
      </c>
      <c r="N53" s="253" t="s">
        <v>87</v>
      </c>
      <c r="O53" s="391">
        <v>30230</v>
      </c>
      <c r="P53" s="396"/>
      <c r="Q53" s="403">
        <v>1</v>
      </c>
      <c r="R53" s="407"/>
      <c r="S53" s="411">
        <v>0</v>
      </c>
      <c r="T53" s="396">
        <v>0</v>
      </c>
      <c r="U53" s="403">
        <v>0</v>
      </c>
      <c r="V53" s="416">
        <v>0</v>
      </c>
      <c r="W53" s="181"/>
      <c r="X53" s="154"/>
      <c r="Y53" s="6"/>
      <c r="Z53" s="6"/>
      <c r="AA53" s="6"/>
      <c r="AB53" s="6"/>
      <c r="AC53" s="6"/>
      <c r="AD53" s="6"/>
      <c r="AE53" s="6"/>
      <c r="AF53" s="6"/>
    </row>
    <row r="54" spans="1:32" s="45" customFormat="1" ht="15" customHeight="1" x14ac:dyDescent="0.2">
      <c r="A54" s="180">
        <v>52</v>
      </c>
      <c r="B54" s="170" t="s">
        <v>610</v>
      </c>
      <c r="C54" s="171" t="s">
        <v>610</v>
      </c>
      <c r="D54" s="142" t="s">
        <v>625</v>
      </c>
      <c r="E54" s="142" t="s">
        <v>29</v>
      </c>
      <c r="F54" s="143" t="s">
        <v>318</v>
      </c>
      <c r="G54" s="143" t="s">
        <v>85</v>
      </c>
      <c r="H54" s="143" t="s">
        <v>547</v>
      </c>
      <c r="I54" s="142" t="s">
        <v>33</v>
      </c>
      <c r="J54" s="216">
        <v>0</v>
      </c>
      <c r="K54" s="420">
        <v>0</v>
      </c>
      <c r="L54" s="143" t="s">
        <v>34</v>
      </c>
      <c r="M54" s="199">
        <v>29729</v>
      </c>
      <c r="N54" s="138" t="s">
        <v>42</v>
      </c>
      <c r="O54" s="206">
        <v>28044</v>
      </c>
      <c r="P54" s="206">
        <v>7268</v>
      </c>
      <c r="Q54" s="233">
        <v>0.94332133606915802</v>
      </c>
      <c r="R54" s="206"/>
      <c r="S54" s="237"/>
      <c r="T54" s="206">
        <v>1685</v>
      </c>
      <c r="U54" s="238">
        <v>5.6678663930841935E-2</v>
      </c>
      <c r="V54" s="206"/>
      <c r="W54" s="181"/>
      <c r="X54" s="154"/>
      <c r="Y54" s="6"/>
      <c r="Z54" s="6"/>
      <c r="AA54" s="6"/>
      <c r="AB54" s="6"/>
      <c r="AC54" s="6"/>
      <c r="AD54" s="6"/>
      <c r="AE54" s="6"/>
      <c r="AF54" s="6"/>
    </row>
    <row r="55" spans="1:32" s="45" customFormat="1" ht="15" customHeight="1" x14ac:dyDescent="0.2">
      <c r="A55" s="180">
        <v>53</v>
      </c>
      <c r="B55" s="138" t="s">
        <v>26</v>
      </c>
      <c r="C55" s="174" t="s">
        <v>27</v>
      </c>
      <c r="D55" s="142" t="s">
        <v>71</v>
      </c>
      <c r="E55" s="142" t="s">
        <v>29</v>
      </c>
      <c r="F55" s="143" t="s">
        <v>30</v>
      </c>
      <c r="G55" s="143"/>
      <c r="H55" s="143" t="s">
        <v>72</v>
      </c>
      <c r="I55" s="142" t="s">
        <v>33</v>
      </c>
      <c r="J55" s="216">
        <v>0</v>
      </c>
      <c r="K55" s="217">
        <v>0</v>
      </c>
      <c r="L55" s="143" t="s">
        <v>41</v>
      </c>
      <c r="M55" s="198">
        <v>29685</v>
      </c>
      <c r="N55" s="138" t="s">
        <v>35</v>
      </c>
      <c r="O55" s="206">
        <v>13673</v>
      </c>
      <c r="P55" s="206" t="s">
        <v>36</v>
      </c>
      <c r="Q55" s="233">
        <v>0.46060299814721239</v>
      </c>
      <c r="R55" s="206"/>
      <c r="S55" s="237"/>
      <c r="T55" s="206">
        <v>16012</v>
      </c>
      <c r="U55" s="238">
        <v>0.53939700185278761</v>
      </c>
      <c r="V55" s="206">
        <v>11546</v>
      </c>
      <c r="W55" s="181"/>
      <c r="X55" s="154"/>
      <c r="Y55" s="6"/>
      <c r="Z55" s="6"/>
      <c r="AA55" s="6"/>
      <c r="AB55" s="6"/>
      <c r="AC55" s="6"/>
      <c r="AD55" s="6"/>
      <c r="AE55" s="6"/>
      <c r="AF55" s="6"/>
    </row>
    <row r="56" spans="1:32" s="45" customFormat="1" ht="15" customHeight="1" x14ac:dyDescent="0.2">
      <c r="A56" s="180">
        <v>54</v>
      </c>
      <c r="B56" s="251" t="s">
        <v>610</v>
      </c>
      <c r="C56" s="138" t="s">
        <v>610</v>
      </c>
      <c r="D56" s="253" t="s">
        <v>626</v>
      </c>
      <c r="E56" s="253" t="s">
        <v>29</v>
      </c>
      <c r="F56" s="253" t="s">
        <v>318</v>
      </c>
      <c r="G56" s="253"/>
      <c r="H56" s="253" t="s">
        <v>156</v>
      </c>
      <c r="I56" s="253" t="s">
        <v>33</v>
      </c>
      <c r="J56" s="361">
        <v>2.327546296296296E-2</v>
      </c>
      <c r="K56" s="369">
        <v>3</v>
      </c>
      <c r="L56" s="381" t="s">
        <v>34</v>
      </c>
      <c r="M56" s="387">
        <v>28573</v>
      </c>
      <c r="N56" s="253" t="s">
        <v>42</v>
      </c>
      <c r="O56" s="391">
        <v>27805</v>
      </c>
      <c r="P56" s="396">
        <v>16903</v>
      </c>
      <c r="Q56" s="406">
        <v>0.97312147831869245</v>
      </c>
      <c r="R56" s="409"/>
      <c r="S56" s="414"/>
      <c r="T56" s="396">
        <v>768</v>
      </c>
      <c r="U56" s="406">
        <v>2.6878521681307527E-2</v>
      </c>
      <c r="V56" s="416"/>
      <c r="W56" s="181"/>
      <c r="X56" s="154"/>
      <c r="Y56" s="6"/>
      <c r="Z56" s="6"/>
      <c r="AA56" s="6"/>
      <c r="AB56" s="6"/>
      <c r="AC56" s="6"/>
      <c r="AD56" s="6"/>
      <c r="AE56" s="6"/>
      <c r="AF56" s="6"/>
    </row>
    <row r="57" spans="1:32" s="45" customFormat="1" ht="15" customHeight="1" x14ac:dyDescent="0.2">
      <c r="A57" s="180">
        <v>55</v>
      </c>
      <c r="B57" s="174" t="s">
        <v>26</v>
      </c>
      <c r="C57" s="174" t="s">
        <v>178</v>
      </c>
      <c r="D57" s="174" t="s">
        <v>179</v>
      </c>
      <c r="E57" s="174" t="s">
        <v>29</v>
      </c>
      <c r="F57" s="177" t="s">
        <v>180</v>
      </c>
      <c r="G57" s="177" t="s">
        <v>181</v>
      </c>
      <c r="H57" s="314" t="s">
        <v>500</v>
      </c>
      <c r="I57" s="174" t="s">
        <v>33</v>
      </c>
      <c r="J57" s="218">
        <v>2.4675925925925924E-2</v>
      </c>
      <c r="K57" s="423">
        <v>4</v>
      </c>
      <c r="L57" s="143" t="s">
        <v>41</v>
      </c>
      <c r="M57" s="199">
        <v>25059</v>
      </c>
      <c r="N57" s="174" t="s">
        <v>42</v>
      </c>
      <c r="O57" s="201">
        <v>20528</v>
      </c>
      <c r="P57" s="219">
        <v>13973</v>
      </c>
      <c r="Q57" s="233">
        <v>0.8191867193423521</v>
      </c>
      <c r="R57" s="315"/>
      <c r="S57" s="279"/>
      <c r="T57" s="201">
        <v>4531</v>
      </c>
      <c r="U57" s="233">
        <v>0.18081328065764796</v>
      </c>
      <c r="V57" s="201">
        <v>3246</v>
      </c>
      <c r="W57" s="181"/>
      <c r="X57" s="154"/>
      <c r="Y57" s="6"/>
      <c r="Z57" s="6"/>
      <c r="AA57" s="6"/>
      <c r="AB57" s="6"/>
      <c r="AC57" s="6"/>
      <c r="AD57" s="6"/>
      <c r="AE57" s="6"/>
      <c r="AF57" s="6"/>
    </row>
    <row r="58" spans="1:32" s="45" customFormat="1" ht="15" customHeight="1" x14ac:dyDescent="0.2">
      <c r="A58" s="180">
        <v>56</v>
      </c>
      <c r="B58" s="170" t="s">
        <v>48</v>
      </c>
      <c r="C58" s="174" t="s">
        <v>83</v>
      </c>
      <c r="D58" s="175" t="s">
        <v>534</v>
      </c>
      <c r="E58" s="174" t="s">
        <v>29</v>
      </c>
      <c r="F58" s="143" t="s">
        <v>309</v>
      </c>
      <c r="G58" s="143" t="s">
        <v>176</v>
      </c>
      <c r="H58" s="143" t="s">
        <v>535</v>
      </c>
      <c r="I58" s="142" t="s">
        <v>33</v>
      </c>
      <c r="J58" s="216">
        <v>3.3472222222222223E-2</v>
      </c>
      <c r="K58" s="420">
        <v>4</v>
      </c>
      <c r="L58" s="143" t="s">
        <v>53</v>
      </c>
      <c r="M58" s="198">
        <v>20056</v>
      </c>
      <c r="N58" s="138" t="s">
        <v>87</v>
      </c>
      <c r="O58" s="206">
        <v>5058</v>
      </c>
      <c r="P58" s="206"/>
      <c r="Q58" s="233">
        <v>0.25219385719984044</v>
      </c>
      <c r="R58" s="206"/>
      <c r="S58" s="237">
        <v>0</v>
      </c>
      <c r="T58" s="206">
        <v>14998</v>
      </c>
      <c r="U58" s="238">
        <v>0.74780614280015956</v>
      </c>
      <c r="V58" s="206">
        <v>7952</v>
      </c>
      <c r="W58" s="181"/>
      <c r="X58" s="154"/>
      <c r="Y58" s="6"/>
      <c r="Z58" s="6"/>
      <c r="AA58" s="6"/>
      <c r="AB58" s="6"/>
      <c r="AC58" s="6"/>
      <c r="AD58" s="6"/>
      <c r="AE58" s="6"/>
      <c r="AF58" s="6"/>
    </row>
    <row r="59" spans="1:32" s="264" customFormat="1" ht="15" customHeight="1" x14ac:dyDescent="0.2">
      <c r="A59" s="180">
        <v>57</v>
      </c>
      <c r="B59" s="251" t="s">
        <v>610</v>
      </c>
      <c r="C59" s="138" t="s">
        <v>610</v>
      </c>
      <c r="D59" s="174" t="s">
        <v>627</v>
      </c>
      <c r="E59" s="174" t="s">
        <v>29</v>
      </c>
      <c r="F59" s="177" t="s">
        <v>181</v>
      </c>
      <c r="G59" s="177"/>
      <c r="H59" s="191" t="s">
        <v>606</v>
      </c>
      <c r="I59" s="174" t="s">
        <v>33</v>
      </c>
      <c r="J59" s="218">
        <v>1.5648148148148151E-2</v>
      </c>
      <c r="K59" s="219">
        <v>2</v>
      </c>
      <c r="L59" s="143" t="s">
        <v>34</v>
      </c>
      <c r="M59" s="199">
        <v>19397</v>
      </c>
      <c r="N59" s="174" t="s">
        <v>42</v>
      </c>
      <c r="O59" s="201">
        <v>17787</v>
      </c>
      <c r="P59" s="201">
        <v>12017</v>
      </c>
      <c r="Q59" s="235">
        <v>0.91699747383616026</v>
      </c>
      <c r="R59" s="201"/>
      <c r="S59" s="247"/>
      <c r="T59" s="201">
        <v>1610</v>
      </c>
      <c r="U59" s="235">
        <v>8.3002526163839768E-2</v>
      </c>
      <c r="V59" s="201"/>
      <c r="W59" s="181"/>
      <c r="X59" s="154"/>
      <c r="Y59" s="6"/>
      <c r="Z59" s="6"/>
      <c r="AA59" s="6"/>
      <c r="AB59" s="6"/>
      <c r="AC59" s="6"/>
      <c r="AD59" s="6"/>
      <c r="AE59" s="6"/>
      <c r="AF59" s="6"/>
    </row>
    <row r="60" spans="1:32" s="45" customFormat="1" ht="15" customHeight="1" x14ac:dyDescent="0.2">
      <c r="A60" s="180">
        <v>58</v>
      </c>
      <c r="B60" s="253" t="s">
        <v>48</v>
      </c>
      <c r="C60" s="253" t="s">
        <v>49</v>
      </c>
      <c r="D60" s="253" t="s">
        <v>160</v>
      </c>
      <c r="E60" s="328" t="s">
        <v>29</v>
      </c>
      <c r="F60" s="328" t="s">
        <v>64</v>
      </c>
      <c r="G60" s="328" t="s">
        <v>161</v>
      </c>
      <c r="H60" s="328" t="s">
        <v>162</v>
      </c>
      <c r="I60" s="328" t="s">
        <v>33</v>
      </c>
      <c r="J60" s="361">
        <v>4.0277777777777777E-3</v>
      </c>
      <c r="K60" s="426">
        <v>5</v>
      </c>
      <c r="L60" s="378" t="s">
        <v>163</v>
      </c>
      <c r="M60" s="382">
        <v>17753</v>
      </c>
      <c r="N60" s="253" t="s">
        <v>87</v>
      </c>
      <c r="O60" s="391">
        <v>17753</v>
      </c>
      <c r="P60" s="396"/>
      <c r="Q60" s="403">
        <v>1</v>
      </c>
      <c r="R60" s="407"/>
      <c r="S60" s="411">
        <v>0</v>
      </c>
      <c r="T60" s="396">
        <v>0</v>
      </c>
      <c r="U60" s="403">
        <v>0</v>
      </c>
      <c r="V60" s="416">
        <v>0</v>
      </c>
      <c r="W60" s="181"/>
      <c r="X60" s="155"/>
      <c r="Y60" s="60"/>
      <c r="Z60" s="60"/>
      <c r="AA60" s="60"/>
      <c r="AB60" s="60"/>
      <c r="AC60" s="60"/>
      <c r="AD60" s="60"/>
      <c r="AE60" s="60"/>
      <c r="AF60" s="60"/>
    </row>
    <row r="61" spans="1:32" s="45" customFormat="1" ht="15" customHeight="1" x14ac:dyDescent="0.2">
      <c r="A61" s="180">
        <v>59</v>
      </c>
      <c r="B61" s="170" t="s">
        <v>610</v>
      </c>
      <c r="C61" s="171" t="s">
        <v>610</v>
      </c>
      <c r="D61" s="172" t="s">
        <v>628</v>
      </c>
      <c r="E61" s="142" t="s">
        <v>29</v>
      </c>
      <c r="F61" s="143" t="s">
        <v>308</v>
      </c>
      <c r="G61" s="143" t="s">
        <v>105</v>
      </c>
      <c r="H61" s="143" t="s">
        <v>188</v>
      </c>
      <c r="I61" s="143" t="s">
        <v>33</v>
      </c>
      <c r="J61" s="216">
        <v>2.9583333333333336E-2</v>
      </c>
      <c r="K61" s="420">
        <v>2</v>
      </c>
      <c r="L61" s="143" t="s">
        <v>34</v>
      </c>
      <c r="M61" s="199">
        <v>17192</v>
      </c>
      <c r="N61" s="138" t="s">
        <v>42</v>
      </c>
      <c r="O61" s="206">
        <v>16730</v>
      </c>
      <c r="P61" s="206">
        <v>10826</v>
      </c>
      <c r="Q61" s="233">
        <v>0.97312703583061888</v>
      </c>
      <c r="R61" s="206"/>
      <c r="S61" s="237"/>
      <c r="T61" s="206">
        <v>462</v>
      </c>
      <c r="U61" s="238">
        <v>2.6872964169381109E-2</v>
      </c>
      <c r="V61" s="206"/>
      <c r="W61" s="181"/>
      <c r="X61" s="154"/>
      <c r="Y61" s="6"/>
      <c r="Z61" s="6"/>
      <c r="AA61" s="6"/>
      <c r="AB61" s="6"/>
      <c r="AC61" s="6"/>
      <c r="AD61" s="6"/>
      <c r="AE61" s="6"/>
      <c r="AF61" s="6"/>
    </row>
    <row r="62" spans="1:32" s="45" customFormat="1" ht="15" customHeight="1" x14ac:dyDescent="0.2">
      <c r="A62" s="180">
        <v>60</v>
      </c>
      <c r="B62" s="138" t="s">
        <v>610</v>
      </c>
      <c r="C62" s="138" t="s">
        <v>610</v>
      </c>
      <c r="D62" s="138" t="s">
        <v>629</v>
      </c>
      <c r="E62" s="139" t="s">
        <v>29</v>
      </c>
      <c r="F62" s="139" t="s">
        <v>140</v>
      </c>
      <c r="G62" s="139"/>
      <c r="H62" s="139" t="s">
        <v>173</v>
      </c>
      <c r="I62" s="139" t="s">
        <v>33</v>
      </c>
      <c r="J62" s="214">
        <v>2.1701388888888892E-2</v>
      </c>
      <c r="K62" s="429">
        <v>4</v>
      </c>
      <c r="L62" s="143" t="s">
        <v>34</v>
      </c>
      <c r="M62" s="198">
        <v>17129</v>
      </c>
      <c r="N62" s="138" t="s">
        <v>42</v>
      </c>
      <c r="O62" s="198">
        <v>16506</v>
      </c>
      <c r="P62" s="208">
        <v>10563</v>
      </c>
      <c r="Q62" s="233">
        <v>0.96362893338782185</v>
      </c>
      <c r="R62" s="198"/>
      <c r="S62" s="230"/>
      <c r="T62" s="208">
        <v>623</v>
      </c>
      <c r="U62" s="233">
        <v>3.6371066612178177E-2</v>
      </c>
      <c r="V62" s="207"/>
      <c r="W62" s="181"/>
      <c r="X62" s="154"/>
      <c r="Y62" s="6"/>
      <c r="Z62" s="6"/>
      <c r="AA62" s="6"/>
      <c r="AB62" s="6"/>
      <c r="AC62" s="6"/>
      <c r="AD62" s="6"/>
      <c r="AE62" s="6"/>
      <c r="AF62" s="6"/>
    </row>
    <row r="63" spans="1:32" s="45" customFormat="1" ht="15" customHeight="1" x14ac:dyDescent="0.2">
      <c r="A63" s="180">
        <v>61</v>
      </c>
      <c r="B63" s="174" t="s">
        <v>26</v>
      </c>
      <c r="C63" s="174" t="s">
        <v>27</v>
      </c>
      <c r="D63" s="138" t="s">
        <v>501</v>
      </c>
      <c r="E63" s="174" t="s">
        <v>29</v>
      </c>
      <c r="F63" s="139" t="s">
        <v>143</v>
      </c>
      <c r="G63" s="139" t="s">
        <v>36</v>
      </c>
      <c r="H63" s="139" t="s">
        <v>502</v>
      </c>
      <c r="I63" s="139" t="s">
        <v>33</v>
      </c>
      <c r="J63" s="216">
        <v>6.5624999999999998E-3</v>
      </c>
      <c r="K63" s="420">
        <v>2</v>
      </c>
      <c r="L63" s="143" t="s">
        <v>41</v>
      </c>
      <c r="M63" s="198">
        <v>16505</v>
      </c>
      <c r="N63" s="138" t="s">
        <v>42</v>
      </c>
      <c r="O63" s="206">
        <v>16505</v>
      </c>
      <c r="P63" s="207">
        <v>10705</v>
      </c>
      <c r="Q63" s="233">
        <v>1</v>
      </c>
      <c r="R63" s="206"/>
      <c r="S63" s="279"/>
      <c r="T63" s="206">
        <v>0</v>
      </c>
      <c r="U63" s="233">
        <v>0</v>
      </c>
      <c r="V63" s="207">
        <v>0</v>
      </c>
      <c r="W63" s="181"/>
      <c r="X63" s="154"/>
      <c r="Y63" s="6"/>
      <c r="Z63" s="6"/>
      <c r="AA63" s="6"/>
      <c r="AB63" s="6"/>
      <c r="AC63" s="6"/>
      <c r="AD63" s="6"/>
      <c r="AE63" s="6"/>
      <c r="AF63" s="6"/>
    </row>
    <row r="64" spans="1:32" s="45" customFormat="1" ht="15" customHeight="1" x14ac:dyDescent="0.2">
      <c r="A64" s="180">
        <v>62</v>
      </c>
      <c r="B64" s="251" t="s">
        <v>610</v>
      </c>
      <c r="C64" s="138" t="s">
        <v>610</v>
      </c>
      <c r="D64" s="138" t="s">
        <v>630</v>
      </c>
      <c r="E64" s="139" t="s">
        <v>29</v>
      </c>
      <c r="F64" s="139" t="s">
        <v>512</v>
      </c>
      <c r="G64" s="139"/>
      <c r="H64" s="139" t="s">
        <v>197</v>
      </c>
      <c r="I64" s="139" t="s">
        <v>33</v>
      </c>
      <c r="J64" s="216">
        <v>2.1342592592592594E-2</v>
      </c>
      <c r="K64" s="217">
        <v>4</v>
      </c>
      <c r="L64" s="143" t="s">
        <v>34</v>
      </c>
      <c r="M64" s="199">
        <v>16373</v>
      </c>
      <c r="N64" s="138" t="s">
        <v>42</v>
      </c>
      <c r="O64" s="206">
        <v>16373</v>
      </c>
      <c r="P64" s="206">
        <v>8142</v>
      </c>
      <c r="Q64" s="233">
        <v>1</v>
      </c>
      <c r="R64" s="206"/>
      <c r="S64" s="279"/>
      <c r="T64" s="206"/>
      <c r="U64" s="233">
        <v>0</v>
      </c>
      <c r="V64" s="206"/>
      <c r="W64" s="184"/>
      <c r="X64" s="157"/>
      <c r="Y64" s="30"/>
      <c r="Z64" s="30"/>
      <c r="AA64" s="30"/>
      <c r="AB64" s="30"/>
      <c r="AC64" s="30"/>
      <c r="AD64" s="30"/>
      <c r="AE64" s="30"/>
      <c r="AF64" s="30"/>
    </row>
    <row r="65" spans="1:32" s="45" customFormat="1" ht="15" customHeight="1" x14ac:dyDescent="0.2">
      <c r="A65" s="180">
        <v>63</v>
      </c>
      <c r="B65" s="177" t="s">
        <v>48</v>
      </c>
      <c r="C65" s="174" t="s">
        <v>49</v>
      </c>
      <c r="D65" s="174" t="s">
        <v>174</v>
      </c>
      <c r="E65" s="174" t="s">
        <v>29</v>
      </c>
      <c r="F65" s="177" t="s">
        <v>309</v>
      </c>
      <c r="G65" s="177" t="s">
        <v>176</v>
      </c>
      <c r="H65" s="191" t="s">
        <v>177</v>
      </c>
      <c r="I65" s="174" t="s">
        <v>33</v>
      </c>
      <c r="J65" s="218">
        <v>3.6967592592592594E-2</v>
      </c>
      <c r="K65" s="423">
        <v>2</v>
      </c>
      <c r="L65" s="143" t="s">
        <v>53</v>
      </c>
      <c r="M65" s="199">
        <v>14565</v>
      </c>
      <c r="N65" s="174" t="s">
        <v>87</v>
      </c>
      <c r="O65" s="201">
        <v>9883</v>
      </c>
      <c r="P65" s="201"/>
      <c r="Q65" s="241">
        <v>0.67854445588740131</v>
      </c>
      <c r="R65" s="199"/>
      <c r="S65" s="248">
        <v>0</v>
      </c>
      <c r="T65" s="201">
        <v>4682</v>
      </c>
      <c r="U65" s="241">
        <v>0.32145554411259869</v>
      </c>
      <c r="V65" s="201">
        <v>3016</v>
      </c>
      <c r="W65" s="181"/>
      <c r="X65" s="154"/>
      <c r="Y65" s="6"/>
      <c r="Z65" s="6"/>
      <c r="AA65" s="6"/>
      <c r="AB65" s="6"/>
      <c r="AC65" s="6"/>
      <c r="AD65" s="6"/>
      <c r="AE65" s="6"/>
      <c r="AF65" s="6"/>
    </row>
    <row r="66" spans="1:32" s="45" customFormat="1" ht="15" customHeight="1" x14ac:dyDescent="0.2">
      <c r="A66" s="180">
        <v>64</v>
      </c>
      <c r="B66" s="251" t="s">
        <v>610</v>
      </c>
      <c r="C66" s="252" t="s">
        <v>610</v>
      </c>
      <c r="D66" s="258" t="s">
        <v>631</v>
      </c>
      <c r="E66" s="252" t="s">
        <v>29</v>
      </c>
      <c r="F66" s="271" t="s">
        <v>308</v>
      </c>
      <c r="G66" s="271"/>
      <c r="H66" s="271" t="s">
        <v>577</v>
      </c>
      <c r="I66" s="271" t="s">
        <v>33</v>
      </c>
      <c r="J66" s="255">
        <v>2.9699074074074072E-2</v>
      </c>
      <c r="K66" s="425">
        <v>2</v>
      </c>
      <c r="L66" s="254" t="s">
        <v>34</v>
      </c>
      <c r="M66" s="204">
        <v>13483</v>
      </c>
      <c r="N66" s="258" t="s">
        <v>42</v>
      </c>
      <c r="O66" s="205">
        <v>9943</v>
      </c>
      <c r="P66" s="205">
        <v>6930</v>
      </c>
      <c r="Q66" s="232">
        <v>0.73744715567751984</v>
      </c>
      <c r="R66" s="205"/>
      <c r="S66" s="272"/>
      <c r="T66" s="205">
        <v>3540</v>
      </c>
      <c r="U66" s="232">
        <v>0.26255284432248016</v>
      </c>
      <c r="V66" s="205"/>
      <c r="W66" s="273"/>
      <c r="X66" s="274"/>
      <c r="Y66" s="275"/>
      <c r="Z66" s="275"/>
      <c r="AA66" s="275"/>
      <c r="AB66" s="275"/>
      <c r="AC66" s="275"/>
      <c r="AD66" s="275"/>
      <c r="AE66" s="275"/>
      <c r="AF66" s="275"/>
    </row>
    <row r="67" spans="1:32" s="45" customFormat="1" ht="15" customHeight="1" x14ac:dyDescent="0.2">
      <c r="A67" s="180">
        <v>65</v>
      </c>
      <c r="B67" s="253" t="s">
        <v>66</v>
      </c>
      <c r="C67" s="253" t="s">
        <v>67</v>
      </c>
      <c r="D67" s="253" t="s">
        <v>208</v>
      </c>
      <c r="E67" s="328" t="s">
        <v>29</v>
      </c>
      <c r="F67" s="328" t="s">
        <v>64</v>
      </c>
      <c r="G67" s="328" t="s">
        <v>85</v>
      </c>
      <c r="H67" s="328" t="s">
        <v>209</v>
      </c>
      <c r="I67" s="328" t="s">
        <v>33</v>
      </c>
      <c r="J67" s="361">
        <v>2.525462962962963E-2</v>
      </c>
      <c r="K67" s="426">
        <v>5</v>
      </c>
      <c r="L67" s="378" t="s">
        <v>34</v>
      </c>
      <c r="M67" s="382">
        <v>13335</v>
      </c>
      <c r="N67" s="253" t="s">
        <v>544</v>
      </c>
      <c r="O67" s="391">
        <v>10835</v>
      </c>
      <c r="P67" s="396">
        <v>4565</v>
      </c>
      <c r="Q67" s="403">
        <v>0.81252343457067866</v>
      </c>
      <c r="R67" s="407">
        <v>0</v>
      </c>
      <c r="S67" s="411">
        <v>0</v>
      </c>
      <c r="T67" s="396">
        <v>2500</v>
      </c>
      <c r="U67" s="403">
        <v>0.18747656542932134</v>
      </c>
      <c r="V67" s="416">
        <v>1900</v>
      </c>
      <c r="W67" s="181"/>
      <c r="X67" s="154"/>
      <c r="Y67" s="6"/>
      <c r="Z67" s="6"/>
      <c r="AA67" s="6"/>
      <c r="AB67" s="6"/>
      <c r="AC67" s="6"/>
      <c r="AD67" s="6"/>
      <c r="AE67" s="6"/>
      <c r="AF67" s="6"/>
    </row>
    <row r="68" spans="1:32" s="45" customFormat="1" ht="15" customHeight="1" x14ac:dyDescent="0.2">
      <c r="A68" s="180">
        <v>66</v>
      </c>
      <c r="B68" s="174" t="s">
        <v>610</v>
      </c>
      <c r="C68" s="171" t="s">
        <v>610</v>
      </c>
      <c r="D68" s="174" t="s">
        <v>632</v>
      </c>
      <c r="E68" s="142" t="s">
        <v>29</v>
      </c>
      <c r="F68" s="177" t="s">
        <v>633</v>
      </c>
      <c r="G68" s="177" t="s">
        <v>634</v>
      </c>
      <c r="H68" s="174" t="s">
        <v>635</v>
      </c>
      <c r="I68" s="177" t="s">
        <v>33</v>
      </c>
      <c r="J68" s="218">
        <v>3.5393518518518519E-2</v>
      </c>
      <c r="K68" s="423">
        <v>4</v>
      </c>
      <c r="L68" s="177" t="s">
        <v>34</v>
      </c>
      <c r="M68" s="199">
        <v>11767</v>
      </c>
      <c r="N68" s="174" t="s">
        <v>42</v>
      </c>
      <c r="O68" s="201">
        <v>6587</v>
      </c>
      <c r="P68" s="210">
        <v>4112</v>
      </c>
      <c r="Q68" s="241">
        <v>0.55978584176085666</v>
      </c>
      <c r="R68" s="199"/>
      <c r="S68" s="237"/>
      <c r="T68" s="199">
        <v>5180</v>
      </c>
      <c r="U68" s="241">
        <v>0.44021415823914339</v>
      </c>
      <c r="V68" s="201"/>
      <c r="W68" s="183"/>
      <c r="X68" s="156"/>
      <c r="Y68" s="24"/>
      <c r="Z68" s="24"/>
      <c r="AA68" s="24"/>
      <c r="AB68" s="24"/>
      <c r="AC68" s="24"/>
      <c r="AD68" s="24"/>
      <c r="AE68" s="24"/>
      <c r="AF68" s="24"/>
    </row>
    <row r="69" spans="1:32" s="45" customFormat="1" ht="15" customHeight="1" x14ac:dyDescent="0.2">
      <c r="A69" s="180">
        <v>67</v>
      </c>
      <c r="B69" s="177" t="s">
        <v>26</v>
      </c>
      <c r="C69" s="174" t="s">
        <v>27</v>
      </c>
      <c r="D69" s="174" t="s">
        <v>528</v>
      </c>
      <c r="E69" s="177" t="s">
        <v>29</v>
      </c>
      <c r="F69" s="177" t="s">
        <v>529</v>
      </c>
      <c r="G69" s="177" t="s">
        <v>36</v>
      </c>
      <c r="H69" s="189" t="s">
        <v>530</v>
      </c>
      <c r="I69" s="177" t="s">
        <v>33</v>
      </c>
      <c r="J69" s="218">
        <v>0</v>
      </c>
      <c r="K69" s="423">
        <v>0</v>
      </c>
      <c r="L69" s="143" t="s">
        <v>41</v>
      </c>
      <c r="M69" s="199">
        <v>10076</v>
      </c>
      <c r="N69" s="174" t="s">
        <v>42</v>
      </c>
      <c r="O69" s="201">
        <v>9933</v>
      </c>
      <c r="P69" s="201">
        <v>5061</v>
      </c>
      <c r="Q69" s="241">
        <v>0.98580786026200873</v>
      </c>
      <c r="R69" s="199"/>
      <c r="S69" s="199"/>
      <c r="T69" s="201">
        <v>143</v>
      </c>
      <c r="U69" s="241">
        <v>1.4192139737991267E-2</v>
      </c>
      <c r="V69" s="210">
        <v>75</v>
      </c>
      <c r="W69" s="184"/>
      <c r="X69" s="157"/>
      <c r="Y69" s="30"/>
      <c r="Z69" s="30"/>
      <c r="AA69" s="30"/>
      <c r="AB69" s="30"/>
      <c r="AC69" s="30"/>
      <c r="AD69" s="30"/>
      <c r="AE69" s="30"/>
      <c r="AF69" s="30"/>
    </row>
    <row r="70" spans="1:32" s="45" customFormat="1" ht="15" customHeight="1" x14ac:dyDescent="0.2">
      <c r="A70" s="180">
        <v>68</v>
      </c>
      <c r="B70" s="440" t="s">
        <v>610</v>
      </c>
      <c r="C70" s="440" t="s">
        <v>610</v>
      </c>
      <c r="D70" s="440" t="s">
        <v>636</v>
      </c>
      <c r="E70" s="440" t="s">
        <v>29</v>
      </c>
      <c r="F70" s="440" t="s">
        <v>308</v>
      </c>
      <c r="G70" s="440" t="s">
        <v>105</v>
      </c>
      <c r="H70" s="440" t="s">
        <v>213</v>
      </c>
      <c r="I70" s="440" t="s">
        <v>33</v>
      </c>
      <c r="J70" s="441">
        <v>3.005787037037037E-2</v>
      </c>
      <c r="K70" s="440">
        <v>2</v>
      </c>
      <c r="L70" s="440" t="s">
        <v>34</v>
      </c>
      <c r="M70" s="442">
        <v>9775</v>
      </c>
      <c r="N70" s="440" t="s">
        <v>42</v>
      </c>
      <c r="O70" s="442">
        <v>9456</v>
      </c>
      <c r="P70" s="440">
        <v>6095</v>
      </c>
      <c r="Q70" s="443">
        <v>0.96736572890025574</v>
      </c>
      <c r="R70" s="440"/>
      <c r="S70" s="444"/>
      <c r="T70" s="440">
        <v>319</v>
      </c>
      <c r="U70" s="443">
        <v>3.2634271099744247E-2</v>
      </c>
      <c r="V70" s="440"/>
      <c r="W70" s="181"/>
      <c r="X70" s="154"/>
      <c r="Y70" s="6"/>
      <c r="Z70" s="6"/>
      <c r="AA70" s="6"/>
      <c r="AB70" s="6"/>
      <c r="AC70" s="6"/>
      <c r="AD70" s="6"/>
      <c r="AE70" s="6"/>
      <c r="AF70" s="6"/>
    </row>
    <row r="71" spans="1:32" s="45" customFormat="1" ht="15" customHeight="1" x14ac:dyDescent="0.2">
      <c r="A71" s="180">
        <v>69</v>
      </c>
      <c r="B71" s="281" t="s">
        <v>48</v>
      </c>
      <c r="C71" s="171" t="s">
        <v>133</v>
      </c>
      <c r="D71" s="175" t="s">
        <v>223</v>
      </c>
      <c r="E71" s="142" t="s">
        <v>29</v>
      </c>
      <c r="F71" s="143" t="s">
        <v>512</v>
      </c>
      <c r="G71" s="143"/>
      <c r="H71" s="143" t="s">
        <v>536</v>
      </c>
      <c r="I71" s="142" t="s">
        <v>33</v>
      </c>
      <c r="J71" s="216">
        <v>1.4444444444444444E-2</v>
      </c>
      <c r="K71" s="420">
        <v>4</v>
      </c>
      <c r="L71" s="143" t="s">
        <v>53</v>
      </c>
      <c r="M71" s="198">
        <v>9727</v>
      </c>
      <c r="N71" s="138" t="s">
        <v>87</v>
      </c>
      <c r="O71" s="206">
        <v>8933</v>
      </c>
      <c r="P71" s="206"/>
      <c r="Q71" s="233">
        <v>0.91837154312737745</v>
      </c>
      <c r="R71" s="206"/>
      <c r="S71" s="279">
        <v>0</v>
      </c>
      <c r="T71" s="201">
        <v>794</v>
      </c>
      <c r="U71" s="233">
        <v>8.1628456872622601E-2</v>
      </c>
      <c r="V71" s="206">
        <v>324</v>
      </c>
      <c r="W71" s="181"/>
      <c r="X71" s="154"/>
      <c r="Y71" s="6"/>
      <c r="Z71" s="6"/>
      <c r="AA71" s="6"/>
      <c r="AB71" s="6"/>
      <c r="AC71" s="6"/>
      <c r="AD71" s="6"/>
      <c r="AE71" s="6"/>
      <c r="AF71" s="6"/>
    </row>
    <row r="72" spans="1:32" s="45" customFormat="1" ht="15" customHeight="1" x14ac:dyDescent="0.2">
      <c r="A72" s="180">
        <v>70</v>
      </c>
      <c r="B72" s="251" t="s">
        <v>66</v>
      </c>
      <c r="C72" s="138" t="s">
        <v>214</v>
      </c>
      <c r="D72" s="172" t="s">
        <v>215</v>
      </c>
      <c r="E72" s="174" t="s">
        <v>29</v>
      </c>
      <c r="F72" s="173" t="s">
        <v>206</v>
      </c>
      <c r="G72" s="173"/>
      <c r="H72" s="173" t="s">
        <v>216</v>
      </c>
      <c r="I72" s="172" t="s">
        <v>33</v>
      </c>
      <c r="J72" s="220">
        <v>1.1666666666666667E-2</v>
      </c>
      <c r="K72" s="221">
        <v>65</v>
      </c>
      <c r="L72" s="173" t="s">
        <v>34</v>
      </c>
      <c r="M72" s="200">
        <v>9309</v>
      </c>
      <c r="N72" s="172" t="s">
        <v>544</v>
      </c>
      <c r="O72" s="209">
        <v>5309</v>
      </c>
      <c r="P72" s="209">
        <v>1268</v>
      </c>
      <c r="Q72" s="239">
        <v>0.57030830379202924</v>
      </c>
      <c r="R72" s="209">
        <v>0</v>
      </c>
      <c r="S72" s="240">
        <v>0</v>
      </c>
      <c r="T72" s="209">
        <v>4000</v>
      </c>
      <c r="U72" s="239">
        <v>0.42969169620797076</v>
      </c>
      <c r="V72" s="209">
        <v>2400</v>
      </c>
      <c r="W72" s="181"/>
      <c r="X72" s="154"/>
      <c r="Y72" s="6"/>
      <c r="Z72" s="6"/>
      <c r="AA72" s="6"/>
      <c r="AB72" s="6"/>
      <c r="AC72" s="6"/>
      <c r="AD72" s="6"/>
      <c r="AE72" s="6"/>
      <c r="AF72" s="6"/>
    </row>
    <row r="73" spans="1:32" s="45" customFormat="1" ht="15" customHeight="1" x14ac:dyDescent="0.2">
      <c r="A73" s="180">
        <v>71</v>
      </c>
      <c r="B73" s="253" t="s">
        <v>48</v>
      </c>
      <c r="C73" s="253" t="s">
        <v>83</v>
      </c>
      <c r="D73" s="253" t="s">
        <v>205</v>
      </c>
      <c r="E73" s="328" t="s">
        <v>29</v>
      </c>
      <c r="F73" s="328" t="s">
        <v>206</v>
      </c>
      <c r="G73" s="328"/>
      <c r="H73" s="328" t="s">
        <v>314</v>
      </c>
      <c r="I73" s="328" t="s">
        <v>33</v>
      </c>
      <c r="J73" s="361">
        <v>0.12568287037037038</v>
      </c>
      <c r="K73" s="426">
        <v>5</v>
      </c>
      <c r="L73" s="378" t="s">
        <v>53</v>
      </c>
      <c r="M73" s="382">
        <v>9010</v>
      </c>
      <c r="N73" s="253" t="s">
        <v>87</v>
      </c>
      <c r="O73" s="391">
        <v>9010</v>
      </c>
      <c r="P73" s="396"/>
      <c r="Q73" s="403">
        <v>1</v>
      </c>
      <c r="R73" s="407"/>
      <c r="S73" s="411">
        <v>0</v>
      </c>
      <c r="T73" s="396">
        <v>0</v>
      </c>
      <c r="U73" s="403">
        <v>0</v>
      </c>
      <c r="V73" s="416">
        <v>0</v>
      </c>
      <c r="W73" s="181"/>
      <c r="X73" s="154"/>
      <c r="Y73" s="6"/>
      <c r="Z73" s="6"/>
      <c r="AA73" s="6"/>
      <c r="AB73" s="6"/>
      <c r="AC73" s="6"/>
      <c r="AD73" s="6"/>
      <c r="AE73" s="6"/>
      <c r="AF73" s="6"/>
    </row>
    <row r="74" spans="1:32" s="45" customFormat="1" ht="15" customHeight="1" x14ac:dyDescent="0.2">
      <c r="A74" s="180">
        <v>72</v>
      </c>
      <c r="B74" s="251" t="s">
        <v>610</v>
      </c>
      <c r="C74" s="138" t="s">
        <v>610</v>
      </c>
      <c r="D74" s="172" t="s">
        <v>637</v>
      </c>
      <c r="E74" s="142" t="s">
        <v>29</v>
      </c>
      <c r="F74" s="143" t="s">
        <v>308</v>
      </c>
      <c r="G74" s="143" t="s">
        <v>105</v>
      </c>
      <c r="H74" s="143" t="s">
        <v>202</v>
      </c>
      <c r="I74" s="143" t="s">
        <v>33</v>
      </c>
      <c r="J74" s="216">
        <v>2.631944444444444E-2</v>
      </c>
      <c r="K74" s="217">
        <v>3</v>
      </c>
      <c r="L74" s="143" t="s">
        <v>34</v>
      </c>
      <c r="M74" s="199">
        <v>8400</v>
      </c>
      <c r="N74" s="138" t="s">
        <v>42</v>
      </c>
      <c r="O74" s="206">
        <v>7968</v>
      </c>
      <c r="P74" s="206">
        <v>5902</v>
      </c>
      <c r="Q74" s="233">
        <v>0.94857142857142862</v>
      </c>
      <c r="R74" s="206"/>
      <c r="S74" s="279"/>
      <c r="T74" s="206">
        <v>432</v>
      </c>
      <c r="U74" s="233">
        <v>5.1428571428571428E-2</v>
      </c>
      <c r="V74" s="206"/>
      <c r="W74" s="181"/>
      <c r="X74" s="154"/>
      <c r="Y74" s="6"/>
      <c r="Z74" s="6"/>
      <c r="AA74" s="6"/>
      <c r="AB74" s="6"/>
      <c r="AC74" s="6"/>
      <c r="AD74" s="6"/>
      <c r="AE74" s="6"/>
      <c r="AF74" s="6"/>
    </row>
    <row r="75" spans="1:32" s="45" customFormat="1" ht="15" customHeight="1" x14ac:dyDescent="0.2">
      <c r="A75" s="180">
        <v>73</v>
      </c>
      <c r="B75" s="174" t="s">
        <v>610</v>
      </c>
      <c r="C75" s="174" t="s">
        <v>610</v>
      </c>
      <c r="D75" s="177" t="s">
        <v>542</v>
      </c>
      <c r="E75" s="174" t="s">
        <v>29</v>
      </c>
      <c r="F75" s="177" t="s">
        <v>318</v>
      </c>
      <c r="G75" s="177" t="s">
        <v>394</v>
      </c>
      <c r="H75" s="191" t="s">
        <v>546</v>
      </c>
      <c r="I75" s="177" t="s">
        <v>33</v>
      </c>
      <c r="J75" s="218">
        <v>2.6851851851851849E-2</v>
      </c>
      <c r="K75" s="423">
        <v>2</v>
      </c>
      <c r="L75" s="143" t="s">
        <v>34</v>
      </c>
      <c r="M75" s="199">
        <v>8393</v>
      </c>
      <c r="N75" s="174" t="s">
        <v>42</v>
      </c>
      <c r="O75" s="201">
        <v>7812</v>
      </c>
      <c r="P75" s="201">
        <v>5907</v>
      </c>
      <c r="Q75" s="233">
        <v>0.93077564637197663</v>
      </c>
      <c r="R75" s="206"/>
      <c r="S75" s="206"/>
      <c r="T75" s="201">
        <v>581</v>
      </c>
      <c r="U75" s="233">
        <v>6.9224353628023358E-2</v>
      </c>
      <c r="V75" s="201"/>
      <c r="W75" s="184"/>
      <c r="X75" s="156"/>
      <c r="Y75" s="24"/>
      <c r="Z75" s="24"/>
      <c r="AA75" s="24"/>
      <c r="AB75" s="24"/>
      <c r="AC75" s="24"/>
      <c r="AD75" s="24"/>
      <c r="AE75" s="24"/>
      <c r="AF75" s="24"/>
    </row>
    <row r="76" spans="1:32" s="45" customFormat="1" ht="15" customHeight="1" x14ac:dyDescent="0.2">
      <c r="A76" s="180">
        <v>74</v>
      </c>
      <c r="B76" s="253" t="s">
        <v>48</v>
      </c>
      <c r="C76" s="253" t="s">
        <v>133</v>
      </c>
      <c r="D76" s="253" t="s">
        <v>217</v>
      </c>
      <c r="E76" s="328" t="s">
        <v>29</v>
      </c>
      <c r="F76" s="328" t="s">
        <v>308</v>
      </c>
      <c r="G76" s="328" t="s">
        <v>105</v>
      </c>
      <c r="H76" s="328" t="s">
        <v>218</v>
      </c>
      <c r="I76" s="328" t="s">
        <v>33</v>
      </c>
      <c r="J76" s="361">
        <v>8.8541666666666664E-3</v>
      </c>
      <c r="K76" s="426">
        <v>3</v>
      </c>
      <c r="L76" s="378" t="s">
        <v>53</v>
      </c>
      <c r="M76" s="382">
        <v>6855</v>
      </c>
      <c r="N76" s="253" t="s">
        <v>87</v>
      </c>
      <c r="O76" s="391">
        <v>6588</v>
      </c>
      <c r="P76" s="396"/>
      <c r="Q76" s="403">
        <v>0.96105032822757108</v>
      </c>
      <c r="R76" s="407"/>
      <c r="S76" s="411">
        <v>0</v>
      </c>
      <c r="T76" s="396">
        <v>267</v>
      </c>
      <c r="U76" s="403">
        <v>3.8949671772428883E-2</v>
      </c>
      <c r="V76" s="416">
        <v>195</v>
      </c>
      <c r="W76" s="181"/>
      <c r="X76" s="154"/>
      <c r="Y76" s="6"/>
      <c r="Z76" s="6"/>
      <c r="AA76" s="6"/>
      <c r="AB76" s="6"/>
      <c r="AC76" s="6"/>
      <c r="AD76" s="6"/>
      <c r="AE76" s="6"/>
      <c r="AF76" s="6"/>
    </row>
    <row r="77" spans="1:32" s="45" customFormat="1" ht="15" customHeight="1" x14ac:dyDescent="0.2">
      <c r="A77" s="180">
        <v>75</v>
      </c>
      <c r="B77" s="251" t="s">
        <v>26</v>
      </c>
      <c r="C77" s="138" t="s">
        <v>27</v>
      </c>
      <c r="D77" s="174" t="s">
        <v>126</v>
      </c>
      <c r="E77" s="174" t="s">
        <v>29</v>
      </c>
      <c r="F77" s="177" t="s">
        <v>127</v>
      </c>
      <c r="G77" s="177" t="s">
        <v>36</v>
      </c>
      <c r="H77" s="191" t="s">
        <v>128</v>
      </c>
      <c r="I77" s="174" t="s">
        <v>33</v>
      </c>
      <c r="J77" s="218">
        <v>0</v>
      </c>
      <c r="K77" s="219">
        <v>0</v>
      </c>
      <c r="L77" s="143" t="s">
        <v>41</v>
      </c>
      <c r="M77" s="199">
        <v>6840</v>
      </c>
      <c r="N77" s="174" t="s">
        <v>42</v>
      </c>
      <c r="O77" s="201">
        <v>6596</v>
      </c>
      <c r="P77" s="201">
        <v>3624</v>
      </c>
      <c r="Q77" s="233">
        <v>0.96432748538011692</v>
      </c>
      <c r="R77" s="206"/>
      <c r="S77" s="279"/>
      <c r="T77" s="201">
        <v>244</v>
      </c>
      <c r="U77" s="233">
        <v>3.5672514619883043E-2</v>
      </c>
      <c r="V77" s="201">
        <v>167</v>
      </c>
      <c r="W77" s="184"/>
      <c r="X77" s="157"/>
      <c r="Y77" s="30"/>
      <c r="Z77" s="30"/>
      <c r="AA77" s="30"/>
      <c r="AB77" s="30"/>
      <c r="AC77" s="30"/>
      <c r="AD77" s="30"/>
      <c r="AE77" s="30"/>
      <c r="AF77" s="30"/>
    </row>
    <row r="78" spans="1:32" s="45" customFormat="1" ht="15" customHeight="1" x14ac:dyDescent="0.2">
      <c r="A78" s="180">
        <v>76</v>
      </c>
      <c r="B78" s="251" t="s">
        <v>610</v>
      </c>
      <c r="C78" s="138" t="s">
        <v>610</v>
      </c>
      <c r="D78" s="266" t="s">
        <v>157</v>
      </c>
      <c r="E78" s="266" t="s">
        <v>29</v>
      </c>
      <c r="F78" s="251" t="s">
        <v>318</v>
      </c>
      <c r="G78" s="251" t="s">
        <v>158</v>
      </c>
      <c r="H78" s="266" t="s">
        <v>159</v>
      </c>
      <c r="I78" s="266" t="s">
        <v>33</v>
      </c>
      <c r="J78" s="267">
        <v>0</v>
      </c>
      <c r="K78" s="268">
        <v>0</v>
      </c>
      <c r="L78" s="254" t="s">
        <v>34</v>
      </c>
      <c r="M78" s="231">
        <v>6739</v>
      </c>
      <c r="N78" s="266" t="s">
        <v>42</v>
      </c>
      <c r="O78" s="231">
        <v>6262</v>
      </c>
      <c r="P78" s="231">
        <v>2584</v>
      </c>
      <c r="Q78" s="269">
        <v>0.92921798486422313</v>
      </c>
      <c r="R78" s="231"/>
      <c r="S78" s="278"/>
      <c r="T78" s="231">
        <v>477</v>
      </c>
      <c r="U78" s="269">
        <v>7.0782015135776824E-2</v>
      </c>
      <c r="V78" s="231"/>
      <c r="W78" s="261"/>
      <c r="X78" s="262"/>
      <c r="Y78" s="263"/>
      <c r="Z78" s="263"/>
      <c r="AA78" s="263"/>
      <c r="AB78" s="263"/>
      <c r="AC78" s="263"/>
      <c r="AD78" s="263"/>
      <c r="AE78" s="263"/>
      <c r="AF78" s="263"/>
    </row>
    <row r="79" spans="1:32" s="45" customFormat="1" ht="15" customHeight="1" x14ac:dyDescent="0.2">
      <c r="A79" s="180">
        <v>77</v>
      </c>
      <c r="B79" s="177" t="s">
        <v>48</v>
      </c>
      <c r="C79" s="174" t="s">
        <v>49</v>
      </c>
      <c r="D79" s="174" t="s">
        <v>232</v>
      </c>
      <c r="E79" s="177" t="s">
        <v>29</v>
      </c>
      <c r="F79" s="177" t="s">
        <v>30</v>
      </c>
      <c r="G79" s="177" t="s">
        <v>119</v>
      </c>
      <c r="H79" s="317" t="s">
        <v>233</v>
      </c>
      <c r="I79" s="177" t="s">
        <v>33</v>
      </c>
      <c r="J79" s="218">
        <v>1.3530092592592592E-2</v>
      </c>
      <c r="K79" s="423">
        <v>6</v>
      </c>
      <c r="L79" s="143" t="s">
        <v>53</v>
      </c>
      <c r="M79" s="199">
        <v>6514</v>
      </c>
      <c r="N79" s="174" t="s">
        <v>87</v>
      </c>
      <c r="O79" s="201">
        <v>4645</v>
      </c>
      <c r="P79" s="318"/>
      <c r="Q79" s="241">
        <v>0.7130795210316242</v>
      </c>
      <c r="R79" s="319"/>
      <c r="S79" s="248">
        <v>0</v>
      </c>
      <c r="T79" s="201">
        <v>1869</v>
      </c>
      <c r="U79" s="241">
        <v>0.2869204789683758</v>
      </c>
      <c r="V79" s="210">
        <v>1448</v>
      </c>
      <c r="W79" s="183"/>
      <c r="X79" s="156"/>
      <c r="Y79" s="24"/>
      <c r="Z79" s="24"/>
      <c r="AA79" s="24"/>
      <c r="AB79" s="24"/>
      <c r="AC79" s="24"/>
      <c r="AD79" s="24"/>
      <c r="AE79" s="24"/>
      <c r="AF79" s="24"/>
    </row>
    <row r="80" spans="1:32" s="45" customFormat="1" ht="15" customHeight="1" x14ac:dyDescent="0.2">
      <c r="A80" s="180">
        <v>78</v>
      </c>
      <c r="B80" s="174" t="s">
        <v>48</v>
      </c>
      <c r="C80" s="174" t="s">
        <v>219</v>
      </c>
      <c r="D80" s="138" t="s">
        <v>537</v>
      </c>
      <c r="E80" s="174" t="s">
        <v>29</v>
      </c>
      <c r="F80" s="139" t="s">
        <v>206</v>
      </c>
      <c r="G80" s="139" t="s">
        <v>221</v>
      </c>
      <c r="H80" s="139" t="s">
        <v>222</v>
      </c>
      <c r="I80" s="139" t="s">
        <v>33</v>
      </c>
      <c r="J80" s="216">
        <v>0</v>
      </c>
      <c r="K80" s="420">
        <v>0</v>
      </c>
      <c r="L80" s="143" t="s">
        <v>53</v>
      </c>
      <c r="M80" s="198">
        <v>5503</v>
      </c>
      <c r="N80" s="138" t="s">
        <v>87</v>
      </c>
      <c r="O80" s="206">
        <v>71</v>
      </c>
      <c r="P80" s="207"/>
      <c r="Q80" s="233">
        <v>1.2902053425404325E-2</v>
      </c>
      <c r="R80" s="206"/>
      <c r="S80" s="279">
        <v>0</v>
      </c>
      <c r="T80" s="201">
        <v>5432</v>
      </c>
      <c r="U80" s="233">
        <v>0.98709794657459571</v>
      </c>
      <c r="V80" s="234">
        <v>2172</v>
      </c>
      <c r="W80" s="182"/>
      <c r="X80" s="154"/>
      <c r="Y80" s="6"/>
      <c r="Z80" s="6"/>
      <c r="AA80" s="6"/>
      <c r="AB80" s="6"/>
      <c r="AC80" s="6"/>
      <c r="AD80" s="6"/>
      <c r="AE80" s="6"/>
      <c r="AF80" s="6"/>
    </row>
    <row r="81" spans="1:32" s="45" customFormat="1" ht="15" customHeight="1" x14ac:dyDescent="0.2">
      <c r="A81" s="180">
        <v>79</v>
      </c>
      <c r="B81" s="170" t="s">
        <v>610</v>
      </c>
      <c r="C81" s="171" t="s">
        <v>610</v>
      </c>
      <c r="D81" s="172" t="s">
        <v>638</v>
      </c>
      <c r="E81" s="142" t="s">
        <v>29</v>
      </c>
      <c r="F81" s="143" t="s">
        <v>140</v>
      </c>
      <c r="G81" s="143" t="s">
        <v>226</v>
      </c>
      <c r="H81" s="143" t="s">
        <v>227</v>
      </c>
      <c r="I81" s="142" t="s">
        <v>33</v>
      </c>
      <c r="J81" s="216">
        <v>4.4687499999999998E-2</v>
      </c>
      <c r="K81" s="420">
        <v>2</v>
      </c>
      <c r="L81" s="143" t="s">
        <v>34</v>
      </c>
      <c r="M81" s="198">
        <v>5334</v>
      </c>
      <c r="N81" s="138" t="s">
        <v>42</v>
      </c>
      <c r="O81" s="206">
        <v>5094</v>
      </c>
      <c r="P81" s="206">
        <v>3654</v>
      </c>
      <c r="Q81" s="233">
        <v>0.9550056242969629</v>
      </c>
      <c r="R81" s="206"/>
      <c r="S81" s="237"/>
      <c r="T81" s="206">
        <v>240</v>
      </c>
      <c r="U81" s="238">
        <v>4.4994375703037118E-2</v>
      </c>
      <c r="V81" s="206"/>
      <c r="W81" s="181"/>
      <c r="X81" s="154"/>
      <c r="Y81" s="6"/>
      <c r="Z81" s="6"/>
      <c r="AA81" s="6"/>
      <c r="AB81" s="6"/>
      <c r="AC81" s="6"/>
      <c r="AD81" s="6"/>
      <c r="AE81" s="6"/>
      <c r="AF81" s="6"/>
    </row>
    <row r="82" spans="1:32" s="45" customFormat="1" ht="15" customHeight="1" x14ac:dyDescent="0.2">
      <c r="A82" s="180">
        <v>80</v>
      </c>
      <c r="B82" s="138" t="s">
        <v>48</v>
      </c>
      <c r="C82" s="138"/>
      <c r="D82" s="138" t="s">
        <v>597</v>
      </c>
      <c r="E82" s="139" t="s">
        <v>29</v>
      </c>
      <c r="F82" s="139" t="s">
        <v>64</v>
      </c>
      <c r="G82" s="139"/>
      <c r="H82" s="139" t="s">
        <v>598</v>
      </c>
      <c r="I82" s="139" t="s">
        <v>33</v>
      </c>
      <c r="J82" s="216">
        <v>2.0081018518518519E-2</v>
      </c>
      <c r="K82" s="217">
        <v>5</v>
      </c>
      <c r="L82" s="143" t="s">
        <v>53</v>
      </c>
      <c r="M82" s="198">
        <v>5296</v>
      </c>
      <c r="N82" s="138" t="s">
        <v>87</v>
      </c>
      <c r="O82" s="206">
        <v>4759</v>
      </c>
      <c r="P82" s="206"/>
      <c r="Q82" s="233">
        <v>0.89860271903323263</v>
      </c>
      <c r="R82" s="206"/>
      <c r="S82" s="230">
        <v>0</v>
      </c>
      <c r="T82" s="206">
        <v>537</v>
      </c>
      <c r="U82" s="233">
        <v>0.10139728096676737</v>
      </c>
      <c r="V82" s="206">
        <v>371</v>
      </c>
      <c r="W82" s="181"/>
      <c r="X82" s="154"/>
      <c r="Y82" s="6"/>
      <c r="Z82" s="6"/>
      <c r="AA82" s="6"/>
      <c r="AB82" s="6"/>
      <c r="AC82" s="6"/>
      <c r="AD82" s="6"/>
      <c r="AE82" s="6"/>
      <c r="AF82" s="6"/>
    </row>
    <row r="83" spans="1:32" s="45" customFormat="1" ht="15" customHeight="1" x14ac:dyDescent="0.2">
      <c r="A83" s="180">
        <v>81</v>
      </c>
      <c r="B83" s="138" t="s">
        <v>48</v>
      </c>
      <c r="C83" s="138"/>
      <c r="D83" s="138" t="s">
        <v>597</v>
      </c>
      <c r="E83" s="139" t="s">
        <v>29</v>
      </c>
      <c r="F83" s="139" t="s">
        <v>64</v>
      </c>
      <c r="G83" s="139"/>
      <c r="H83" s="139" t="s">
        <v>598</v>
      </c>
      <c r="I83" s="139" t="s">
        <v>33</v>
      </c>
      <c r="J83" s="216">
        <v>2.0081018518518519E-2</v>
      </c>
      <c r="K83" s="217">
        <v>5</v>
      </c>
      <c r="L83" s="143" t="s">
        <v>53</v>
      </c>
      <c r="M83" s="198">
        <v>5296</v>
      </c>
      <c r="N83" s="138" t="s">
        <v>87</v>
      </c>
      <c r="O83" s="206">
        <v>4759</v>
      </c>
      <c r="P83" s="206"/>
      <c r="Q83" s="233">
        <v>0.89860271903323263</v>
      </c>
      <c r="R83" s="492"/>
      <c r="S83" s="492"/>
      <c r="T83" s="493"/>
      <c r="U83" s="494"/>
      <c r="V83" s="493"/>
      <c r="W83" s="185"/>
      <c r="X83" s="2"/>
      <c r="Y83" s="3"/>
      <c r="Z83" s="3"/>
      <c r="AA83" s="3"/>
      <c r="AB83" s="3"/>
      <c r="AC83" s="3"/>
      <c r="AD83" s="3"/>
      <c r="AE83" s="3"/>
      <c r="AF83" s="3"/>
    </row>
    <row r="84" spans="1:32" s="45" customFormat="1" ht="15" customHeight="1" x14ac:dyDescent="0.2">
      <c r="A84" s="180">
        <v>82</v>
      </c>
      <c r="B84" s="138" t="s">
        <v>48</v>
      </c>
      <c r="C84" s="138"/>
      <c r="D84" s="138" t="s">
        <v>595</v>
      </c>
      <c r="E84" s="139" t="s">
        <v>29</v>
      </c>
      <c r="F84" s="139" t="s">
        <v>127</v>
      </c>
      <c r="G84" s="139"/>
      <c r="H84" s="139" t="s">
        <v>596</v>
      </c>
      <c r="I84" s="139" t="s">
        <v>33</v>
      </c>
      <c r="J84" s="216">
        <v>2.0416666666666666E-2</v>
      </c>
      <c r="K84" s="217">
        <v>5</v>
      </c>
      <c r="L84" s="143" t="s">
        <v>53</v>
      </c>
      <c r="M84" s="198">
        <v>5271</v>
      </c>
      <c r="N84" s="138" t="s">
        <v>87</v>
      </c>
      <c r="O84" s="206">
        <v>3796</v>
      </c>
      <c r="P84" s="206"/>
      <c r="Q84" s="233">
        <v>0.7201669512426484</v>
      </c>
      <c r="R84" s="206"/>
      <c r="S84" s="230">
        <v>0</v>
      </c>
      <c r="T84" s="206">
        <v>1475</v>
      </c>
      <c r="U84" s="233">
        <v>0.27983304875735154</v>
      </c>
      <c r="V84" s="206">
        <v>1065</v>
      </c>
      <c r="W84" s="181"/>
      <c r="X84" s="154"/>
      <c r="Y84" s="6"/>
      <c r="Z84" s="6"/>
      <c r="AA84" s="6"/>
      <c r="AB84" s="6"/>
      <c r="AC84" s="6"/>
      <c r="AD84" s="6"/>
      <c r="AE84" s="6"/>
      <c r="AF84" s="6"/>
    </row>
    <row r="85" spans="1:32" s="45" customFormat="1" ht="15" customHeight="1" x14ac:dyDescent="0.2">
      <c r="A85" s="180">
        <v>83</v>
      </c>
      <c r="B85" s="253" t="s">
        <v>48</v>
      </c>
      <c r="C85" s="253" t="s">
        <v>83</v>
      </c>
      <c r="D85" s="253" t="s">
        <v>228</v>
      </c>
      <c r="E85" s="328" t="s">
        <v>29</v>
      </c>
      <c r="F85" s="328" t="s">
        <v>64</v>
      </c>
      <c r="G85" s="328" t="s">
        <v>161</v>
      </c>
      <c r="H85" s="328" t="s">
        <v>229</v>
      </c>
      <c r="I85" s="328" t="s">
        <v>33</v>
      </c>
      <c r="J85" s="361">
        <v>1.5682870370370371E-2</v>
      </c>
      <c r="K85" s="426">
        <v>14</v>
      </c>
      <c r="L85" s="378" t="s">
        <v>53</v>
      </c>
      <c r="M85" s="382">
        <v>4725</v>
      </c>
      <c r="N85" s="253" t="s">
        <v>87</v>
      </c>
      <c r="O85" s="391">
        <v>4725</v>
      </c>
      <c r="P85" s="396"/>
      <c r="Q85" s="403">
        <v>1</v>
      </c>
      <c r="R85" s="407"/>
      <c r="S85" s="411">
        <v>0</v>
      </c>
      <c r="T85" s="396">
        <v>0</v>
      </c>
      <c r="U85" s="403">
        <v>0</v>
      </c>
      <c r="V85" s="416">
        <v>0</v>
      </c>
      <c r="W85" s="184"/>
      <c r="X85" s="156"/>
      <c r="Y85" s="24"/>
      <c r="Z85" s="24"/>
      <c r="AA85" s="24"/>
      <c r="AB85" s="24"/>
      <c r="AC85" s="24"/>
      <c r="AD85" s="24"/>
      <c r="AE85" s="24"/>
      <c r="AF85" s="24"/>
    </row>
    <row r="86" spans="1:32" s="45" customFormat="1" ht="15" customHeight="1" x14ac:dyDescent="0.2">
      <c r="A86" s="180">
        <v>84</v>
      </c>
      <c r="B86" s="138" t="s">
        <v>48</v>
      </c>
      <c r="C86" s="138"/>
      <c r="D86" s="138" t="s">
        <v>599</v>
      </c>
      <c r="E86" s="139" t="s">
        <v>29</v>
      </c>
      <c r="F86" s="139" t="s">
        <v>64</v>
      </c>
      <c r="G86" s="139"/>
      <c r="H86" s="139" t="s">
        <v>598</v>
      </c>
      <c r="I86" s="139" t="s">
        <v>33</v>
      </c>
      <c r="J86" s="216">
        <v>2.8310185185185185E-2</v>
      </c>
      <c r="K86" s="217">
        <v>4</v>
      </c>
      <c r="L86" s="143" t="s">
        <v>53</v>
      </c>
      <c r="M86" s="198">
        <v>4707</v>
      </c>
      <c r="N86" s="138" t="s">
        <v>87</v>
      </c>
      <c r="O86" s="206">
        <v>3583</v>
      </c>
      <c r="P86" s="206"/>
      <c r="Q86" s="233">
        <v>0.76120671340556623</v>
      </c>
      <c r="R86" s="206"/>
      <c r="S86" s="230">
        <v>0</v>
      </c>
      <c r="T86" s="206">
        <v>1124</v>
      </c>
      <c r="U86" s="233">
        <v>0.23879328659443383</v>
      </c>
      <c r="V86" s="206">
        <v>539</v>
      </c>
      <c r="W86" s="181"/>
      <c r="X86" s="154"/>
      <c r="Y86" s="6"/>
      <c r="Z86" s="6"/>
      <c r="AA86" s="6"/>
      <c r="AB86" s="6"/>
      <c r="AC86" s="6"/>
      <c r="AD86" s="6"/>
      <c r="AE86" s="6"/>
      <c r="AF86" s="6"/>
    </row>
    <row r="87" spans="1:32" s="45" customFormat="1" ht="15" customHeight="1" x14ac:dyDescent="0.2">
      <c r="A87" s="180">
        <v>85</v>
      </c>
      <c r="B87" s="253" t="s">
        <v>48</v>
      </c>
      <c r="C87" s="253" t="s">
        <v>49</v>
      </c>
      <c r="D87" s="253" t="s">
        <v>532</v>
      </c>
      <c r="E87" s="328" t="s">
        <v>29</v>
      </c>
      <c r="F87" s="328" t="s">
        <v>80</v>
      </c>
      <c r="G87" s="328" t="s">
        <v>360</v>
      </c>
      <c r="H87" s="328" t="s">
        <v>249</v>
      </c>
      <c r="I87" s="328" t="s">
        <v>533</v>
      </c>
      <c r="J87" s="361">
        <v>5.1736111111111115E-3</v>
      </c>
      <c r="K87" s="426">
        <v>12</v>
      </c>
      <c r="L87" s="378" t="s">
        <v>53</v>
      </c>
      <c r="M87" s="382">
        <v>4001</v>
      </c>
      <c r="N87" s="253" t="s">
        <v>87</v>
      </c>
      <c r="O87" s="391">
        <v>4001</v>
      </c>
      <c r="P87" s="396"/>
      <c r="Q87" s="403">
        <v>1</v>
      </c>
      <c r="R87" s="407"/>
      <c r="S87" s="411">
        <v>0</v>
      </c>
      <c r="T87" s="396">
        <v>0</v>
      </c>
      <c r="U87" s="403">
        <v>0</v>
      </c>
      <c r="V87" s="416">
        <v>0</v>
      </c>
      <c r="W87" s="181"/>
      <c r="X87" s="154"/>
      <c r="Y87" s="6"/>
      <c r="Z87" s="6"/>
      <c r="AA87" s="6"/>
      <c r="AB87" s="6"/>
      <c r="AC87" s="6"/>
      <c r="AD87" s="6"/>
      <c r="AE87" s="6"/>
      <c r="AF87" s="6"/>
    </row>
    <row r="88" spans="1:32" s="45" customFormat="1" ht="15" customHeight="1" x14ac:dyDescent="0.2">
      <c r="A88" s="180">
        <v>86</v>
      </c>
      <c r="B88" s="251" t="s">
        <v>66</v>
      </c>
      <c r="C88" s="138" t="s">
        <v>214</v>
      </c>
      <c r="D88" s="138" t="s">
        <v>261</v>
      </c>
      <c r="E88" s="174" t="s">
        <v>29</v>
      </c>
      <c r="F88" s="139" t="s">
        <v>206</v>
      </c>
      <c r="G88" s="139" t="s">
        <v>221</v>
      </c>
      <c r="H88" s="139" t="s">
        <v>263</v>
      </c>
      <c r="I88" s="139" t="s">
        <v>33</v>
      </c>
      <c r="J88" s="216">
        <v>2.2430555555555554E-2</v>
      </c>
      <c r="K88" s="217">
        <v>2</v>
      </c>
      <c r="L88" s="143" t="s">
        <v>34</v>
      </c>
      <c r="M88" s="198">
        <v>3685</v>
      </c>
      <c r="N88" s="138" t="s">
        <v>544</v>
      </c>
      <c r="O88" s="206">
        <v>3375</v>
      </c>
      <c r="P88" s="207">
        <v>1369</v>
      </c>
      <c r="Q88" s="233">
        <v>0.91587516960651294</v>
      </c>
      <c r="R88" s="206">
        <v>0</v>
      </c>
      <c r="S88" s="279">
        <v>0</v>
      </c>
      <c r="T88" s="201">
        <v>310</v>
      </c>
      <c r="U88" s="233">
        <v>8.4124830393487116E-2</v>
      </c>
      <c r="V88" s="234">
        <v>153</v>
      </c>
      <c r="W88" s="181"/>
      <c r="X88" s="154"/>
      <c r="Y88" s="6"/>
      <c r="Z88" s="6"/>
      <c r="AA88" s="6"/>
      <c r="AB88" s="6"/>
      <c r="AC88" s="6"/>
      <c r="AD88" s="6"/>
      <c r="AE88" s="6"/>
      <c r="AF88" s="6"/>
    </row>
    <row r="89" spans="1:32" s="45" customFormat="1" ht="15" customHeight="1" x14ac:dyDescent="0.2">
      <c r="A89" s="180">
        <v>87</v>
      </c>
      <c r="B89" s="251" t="s">
        <v>48</v>
      </c>
      <c r="C89" s="266" t="s">
        <v>49</v>
      </c>
      <c r="D89" s="253" t="s">
        <v>241</v>
      </c>
      <c r="E89" s="252" t="s">
        <v>29</v>
      </c>
      <c r="F89" s="254" t="s">
        <v>308</v>
      </c>
      <c r="G89" s="254" t="s">
        <v>451</v>
      </c>
      <c r="H89" s="254" t="s">
        <v>243</v>
      </c>
      <c r="I89" s="252" t="s">
        <v>33</v>
      </c>
      <c r="J89" s="255">
        <v>2.7407407407407408E-2</v>
      </c>
      <c r="K89" s="425">
        <v>1</v>
      </c>
      <c r="L89" s="254" t="s">
        <v>53</v>
      </c>
      <c r="M89" s="257">
        <v>3087</v>
      </c>
      <c r="N89" s="258" t="s">
        <v>87</v>
      </c>
      <c r="O89" s="205">
        <v>2353</v>
      </c>
      <c r="P89" s="205"/>
      <c r="Q89" s="232">
        <v>0.76222870100421125</v>
      </c>
      <c r="R89" s="205"/>
      <c r="S89" s="259">
        <v>0</v>
      </c>
      <c r="T89" s="205">
        <v>734</v>
      </c>
      <c r="U89" s="260">
        <v>0.2377712989957888</v>
      </c>
      <c r="V89" s="205">
        <v>461</v>
      </c>
      <c r="W89" s="261"/>
      <c r="X89" s="262"/>
      <c r="Y89" s="263"/>
      <c r="Z89" s="263"/>
      <c r="AA89" s="263"/>
      <c r="AB89" s="263"/>
      <c r="AC89" s="263"/>
      <c r="AD89" s="263"/>
      <c r="AE89" s="263"/>
      <c r="AF89" s="263"/>
    </row>
    <row r="90" spans="1:32" s="45" customFormat="1" ht="15" customHeight="1" x14ac:dyDescent="0.2">
      <c r="A90" s="180">
        <v>88</v>
      </c>
      <c r="B90" s="253" t="s">
        <v>48</v>
      </c>
      <c r="C90" s="253" t="s">
        <v>49</v>
      </c>
      <c r="D90" s="253" t="s">
        <v>169</v>
      </c>
      <c r="E90" s="328" t="s">
        <v>29</v>
      </c>
      <c r="F90" s="328"/>
      <c r="G90" s="328"/>
      <c r="H90" s="328" t="s">
        <v>590</v>
      </c>
      <c r="I90" s="328" t="s">
        <v>33</v>
      </c>
      <c r="J90" s="361">
        <v>4.8171296296296295E-2</v>
      </c>
      <c r="K90" s="426">
        <v>1</v>
      </c>
      <c r="L90" s="378" t="s">
        <v>53</v>
      </c>
      <c r="M90" s="382">
        <v>2210</v>
      </c>
      <c r="N90" s="253" t="s">
        <v>87</v>
      </c>
      <c r="O90" s="391">
        <v>979</v>
      </c>
      <c r="P90" s="396"/>
      <c r="Q90" s="403">
        <v>0.4429864253393665</v>
      </c>
      <c r="R90" s="407"/>
      <c r="S90" s="411">
        <v>0</v>
      </c>
      <c r="T90" s="396">
        <v>1231</v>
      </c>
      <c r="U90" s="403">
        <v>0.5570135746606335</v>
      </c>
      <c r="V90" s="416">
        <v>911</v>
      </c>
      <c r="W90" s="181"/>
      <c r="X90" s="154"/>
      <c r="Y90" s="6"/>
      <c r="Z90" s="6"/>
      <c r="AA90" s="6"/>
      <c r="AB90" s="6"/>
      <c r="AC90" s="6"/>
      <c r="AD90" s="6"/>
      <c r="AE90" s="6"/>
      <c r="AF90" s="6"/>
    </row>
    <row r="91" spans="1:32" s="45" customFormat="1" ht="15" customHeight="1" x14ac:dyDescent="0.2">
      <c r="A91" s="180">
        <v>89</v>
      </c>
      <c r="B91" s="251" t="s">
        <v>66</v>
      </c>
      <c r="C91" s="138" t="s">
        <v>214</v>
      </c>
      <c r="D91" s="174" t="s">
        <v>266</v>
      </c>
      <c r="E91" s="174" t="s">
        <v>29</v>
      </c>
      <c r="F91" s="177" t="s">
        <v>206</v>
      </c>
      <c r="G91" s="177"/>
      <c r="H91" s="191" t="s">
        <v>268</v>
      </c>
      <c r="I91" s="174" t="s">
        <v>33</v>
      </c>
      <c r="J91" s="218">
        <v>2.1030092592592593E-2</v>
      </c>
      <c r="K91" s="219">
        <v>3</v>
      </c>
      <c r="L91" s="143" t="s">
        <v>34</v>
      </c>
      <c r="M91" s="199">
        <v>1608</v>
      </c>
      <c r="N91" s="174" t="s">
        <v>544</v>
      </c>
      <c r="O91" s="201">
        <v>1528</v>
      </c>
      <c r="P91" s="201">
        <v>446</v>
      </c>
      <c r="Q91" s="235">
        <v>0.95024875621890548</v>
      </c>
      <c r="R91" s="201">
        <v>0</v>
      </c>
      <c r="S91" s="247">
        <v>0</v>
      </c>
      <c r="T91" s="201">
        <v>80</v>
      </c>
      <c r="U91" s="235">
        <v>4.975124378109453E-2</v>
      </c>
      <c r="V91" s="201">
        <v>58</v>
      </c>
      <c r="W91" s="181"/>
      <c r="X91" s="156"/>
      <c r="Y91" s="24"/>
      <c r="Z91" s="24"/>
      <c r="AA91" s="24"/>
      <c r="AB91" s="24"/>
      <c r="AC91" s="24"/>
      <c r="AD91" s="24"/>
      <c r="AE91" s="24"/>
      <c r="AF91" s="24"/>
    </row>
    <row r="92" spans="1:32" s="45" customFormat="1" ht="15" customHeight="1" x14ac:dyDescent="0.2">
      <c r="A92" s="180">
        <v>90</v>
      </c>
      <c r="B92" s="253" t="s">
        <v>26</v>
      </c>
      <c r="C92" s="253" t="s">
        <v>27</v>
      </c>
      <c r="D92" s="253" t="s">
        <v>572</v>
      </c>
      <c r="E92" s="328" t="s">
        <v>29</v>
      </c>
      <c r="F92" s="328" t="s">
        <v>143</v>
      </c>
      <c r="G92" s="328" t="s">
        <v>36</v>
      </c>
      <c r="H92" s="328" t="s">
        <v>573</v>
      </c>
      <c r="I92" s="328" t="s">
        <v>33</v>
      </c>
      <c r="J92" s="361">
        <v>3.050925925925926E-2</v>
      </c>
      <c r="K92" s="426">
        <v>1</v>
      </c>
      <c r="L92" s="378" t="s">
        <v>41</v>
      </c>
      <c r="M92" s="382">
        <v>1581</v>
      </c>
      <c r="N92" s="253" t="s">
        <v>42</v>
      </c>
      <c r="O92" s="391">
        <v>1242</v>
      </c>
      <c r="P92" s="396">
        <v>1064</v>
      </c>
      <c r="Q92" s="403">
        <v>0.78557874762808344</v>
      </c>
      <c r="R92" s="407"/>
      <c r="S92" s="411"/>
      <c r="T92" s="396">
        <v>339</v>
      </c>
      <c r="U92" s="403">
        <v>0.2144212523719165</v>
      </c>
      <c r="V92" s="416">
        <v>260</v>
      </c>
      <c r="W92" s="184"/>
      <c r="X92" s="156"/>
      <c r="Y92" s="24"/>
      <c r="Z92" s="24"/>
      <c r="AA92" s="24"/>
      <c r="AB92" s="24"/>
      <c r="AC92" s="24"/>
      <c r="AD92" s="24"/>
      <c r="AE92" s="24"/>
      <c r="AF92" s="24"/>
    </row>
    <row r="93" spans="1:32" ht="15" customHeight="1" x14ac:dyDescent="0.2">
      <c r="A93" s="180">
        <v>91</v>
      </c>
      <c r="B93" s="251" t="s">
        <v>66</v>
      </c>
      <c r="C93" s="138" t="s">
        <v>214</v>
      </c>
      <c r="D93" s="172" t="s">
        <v>246</v>
      </c>
      <c r="E93" s="172" t="s">
        <v>29</v>
      </c>
      <c r="F93" s="173" t="s">
        <v>30</v>
      </c>
      <c r="G93" s="173"/>
      <c r="H93" s="173" t="s">
        <v>247</v>
      </c>
      <c r="I93" s="172" t="s">
        <v>33</v>
      </c>
      <c r="J93" s="220">
        <v>6.9444444444444441E-3</v>
      </c>
      <c r="K93" s="221">
        <v>21</v>
      </c>
      <c r="L93" s="173" t="s">
        <v>34</v>
      </c>
      <c r="M93" s="200">
        <v>1322</v>
      </c>
      <c r="N93" s="172" t="s">
        <v>544</v>
      </c>
      <c r="O93" s="209">
        <v>122</v>
      </c>
      <c r="P93" s="209">
        <v>39</v>
      </c>
      <c r="Q93" s="239">
        <v>9.2284417549167927E-2</v>
      </c>
      <c r="R93" s="209">
        <v>0</v>
      </c>
      <c r="S93" s="240">
        <v>0</v>
      </c>
      <c r="T93" s="209">
        <v>1200</v>
      </c>
      <c r="U93" s="239">
        <v>0.90771558245083206</v>
      </c>
      <c r="V93" s="209">
        <v>811</v>
      </c>
      <c r="W93" s="181"/>
      <c r="X93" s="154"/>
      <c r="Y93" s="6"/>
      <c r="Z93" s="6"/>
      <c r="AA93" s="6"/>
      <c r="AB93" s="6"/>
      <c r="AC93" s="6"/>
      <c r="AD93" s="6"/>
      <c r="AE93" s="6"/>
      <c r="AF93" s="6"/>
    </row>
    <row r="94" spans="1:32" ht="15" customHeight="1" x14ac:dyDescent="0.2">
      <c r="A94" s="180">
        <v>92</v>
      </c>
      <c r="B94" s="251" t="s">
        <v>610</v>
      </c>
      <c r="C94" s="138" t="s">
        <v>610</v>
      </c>
      <c r="D94" s="174" t="s">
        <v>639</v>
      </c>
      <c r="E94" s="174" t="s">
        <v>29</v>
      </c>
      <c r="F94" s="177" t="s">
        <v>140</v>
      </c>
      <c r="G94" s="177" t="s">
        <v>172</v>
      </c>
      <c r="H94" s="189" t="s">
        <v>640</v>
      </c>
      <c r="I94" s="174" t="s">
        <v>33</v>
      </c>
      <c r="J94" s="222">
        <v>2.3391203703703702E-2</v>
      </c>
      <c r="K94" s="219">
        <v>1</v>
      </c>
      <c r="L94" s="143" t="s">
        <v>34</v>
      </c>
      <c r="M94" s="199">
        <v>1165</v>
      </c>
      <c r="N94" s="174" t="s">
        <v>42</v>
      </c>
      <c r="O94" s="201">
        <v>909</v>
      </c>
      <c r="P94" s="201">
        <v>428</v>
      </c>
      <c r="Q94" s="233">
        <v>0.78025751072961369</v>
      </c>
      <c r="R94" s="206"/>
      <c r="S94" s="206"/>
      <c r="T94" s="201">
        <v>256</v>
      </c>
      <c r="U94" s="233">
        <v>0.21974248927038625</v>
      </c>
      <c r="V94" s="201"/>
      <c r="W94" s="181"/>
      <c r="X94" s="154"/>
      <c r="Y94" s="6"/>
      <c r="Z94" s="6"/>
      <c r="AA94" s="6"/>
      <c r="AB94" s="6"/>
      <c r="AC94" s="6"/>
      <c r="AD94" s="6"/>
      <c r="AE94" s="6"/>
      <c r="AF94" s="6"/>
    </row>
    <row r="95" spans="1:32" ht="15" customHeight="1" x14ac:dyDescent="0.2">
      <c r="A95" s="180">
        <v>93</v>
      </c>
      <c r="B95" s="251" t="s">
        <v>66</v>
      </c>
      <c r="C95" s="138" t="s">
        <v>67</v>
      </c>
      <c r="D95" s="172" t="s">
        <v>275</v>
      </c>
      <c r="E95" s="142" t="s">
        <v>29</v>
      </c>
      <c r="F95" s="143" t="s">
        <v>206</v>
      </c>
      <c r="G95" s="143"/>
      <c r="H95" s="143" t="s">
        <v>276</v>
      </c>
      <c r="I95" s="143" t="s">
        <v>33</v>
      </c>
      <c r="J95" s="214">
        <v>3.3784722222222223E-2</v>
      </c>
      <c r="K95" s="215">
        <v>2</v>
      </c>
      <c r="L95" s="143" t="s">
        <v>34</v>
      </c>
      <c r="M95" s="198">
        <v>720</v>
      </c>
      <c r="N95" s="138" t="s">
        <v>544</v>
      </c>
      <c r="O95" s="198">
        <v>720</v>
      </c>
      <c r="P95" s="206">
        <v>244</v>
      </c>
      <c r="Q95" s="233">
        <v>1</v>
      </c>
      <c r="R95" s="198">
        <v>0</v>
      </c>
      <c r="S95" s="237">
        <v>0</v>
      </c>
      <c r="T95" s="208">
        <v>0</v>
      </c>
      <c r="U95" s="238">
        <v>0</v>
      </c>
      <c r="V95" s="208">
        <v>0</v>
      </c>
      <c r="W95" s="181"/>
      <c r="X95" s="154"/>
      <c r="Y95" s="6"/>
      <c r="Z95" s="6"/>
      <c r="AA95" s="6"/>
      <c r="AB95" s="6"/>
      <c r="AC95" s="6"/>
      <c r="AD95" s="6"/>
      <c r="AE95" s="6"/>
      <c r="AF95" s="6"/>
    </row>
    <row r="96" spans="1:32" ht="15" customHeight="1" thickBot="1" x14ac:dyDescent="0.25">
      <c r="A96" s="180">
        <v>94</v>
      </c>
      <c r="B96" s="253" t="s">
        <v>48</v>
      </c>
      <c r="C96" s="253" t="s">
        <v>49</v>
      </c>
      <c r="D96" s="253" t="s">
        <v>239</v>
      </c>
      <c r="E96" s="328" t="s">
        <v>29</v>
      </c>
      <c r="F96" s="328" t="s">
        <v>309</v>
      </c>
      <c r="G96" s="328" t="s">
        <v>176</v>
      </c>
      <c r="H96" s="253" t="s">
        <v>240</v>
      </c>
      <c r="I96" s="328" t="s">
        <v>33</v>
      </c>
      <c r="J96" s="361">
        <v>0</v>
      </c>
      <c r="K96" s="426">
        <v>0</v>
      </c>
      <c r="L96" s="378" t="s">
        <v>53</v>
      </c>
      <c r="M96" s="382">
        <v>552</v>
      </c>
      <c r="N96" s="253" t="s">
        <v>87</v>
      </c>
      <c r="O96" s="391">
        <v>379</v>
      </c>
      <c r="P96" s="396"/>
      <c r="Q96" s="403">
        <v>0.68659420289855078</v>
      </c>
      <c r="R96" s="507"/>
      <c r="S96" s="510">
        <v>0</v>
      </c>
      <c r="T96" s="503">
        <v>173</v>
      </c>
      <c r="U96" s="505">
        <v>0.31340579710144928</v>
      </c>
      <c r="V96" s="512">
        <v>93</v>
      </c>
      <c r="W96" s="196"/>
      <c r="X96" s="154"/>
      <c r="Y96" s="6"/>
      <c r="Z96" s="6"/>
      <c r="AA96" s="6"/>
      <c r="AB96" s="6"/>
      <c r="AC96" s="6"/>
      <c r="AD96" s="6"/>
      <c r="AE96" s="6"/>
      <c r="AF96" s="6"/>
    </row>
    <row r="97" spans="1:32" ht="15" customHeight="1" x14ac:dyDescent="0.2">
      <c r="A97" s="180">
        <v>95</v>
      </c>
      <c r="B97" s="251" t="s">
        <v>271</v>
      </c>
      <c r="C97" s="138" t="s">
        <v>272</v>
      </c>
      <c r="D97" s="138" t="s">
        <v>273</v>
      </c>
      <c r="E97" s="139" t="s">
        <v>29</v>
      </c>
      <c r="F97" s="139" t="s">
        <v>318</v>
      </c>
      <c r="G97" s="139" t="s">
        <v>153</v>
      </c>
      <c r="H97" s="139" t="s">
        <v>274</v>
      </c>
      <c r="I97" s="139" t="s">
        <v>33</v>
      </c>
      <c r="J97" s="216">
        <v>7.5578703703703702E-3</v>
      </c>
      <c r="K97" s="217">
        <v>2</v>
      </c>
      <c r="L97" s="143" t="s">
        <v>100</v>
      </c>
      <c r="M97" s="199">
        <v>516</v>
      </c>
      <c r="N97" s="138" t="s">
        <v>35</v>
      </c>
      <c r="O97" s="206">
        <v>391</v>
      </c>
      <c r="P97" s="206">
        <v>0</v>
      </c>
      <c r="Q97" s="233">
        <v>0.75775193798449614</v>
      </c>
      <c r="R97" s="438">
        <v>0</v>
      </c>
      <c r="S97" s="509">
        <v>0</v>
      </c>
      <c r="T97" s="438">
        <v>125</v>
      </c>
      <c r="U97" s="439">
        <v>0.24224806201550386</v>
      </c>
      <c r="V97" s="438">
        <v>109</v>
      </c>
      <c r="W97" s="495"/>
      <c r="X97" s="2"/>
      <c r="Y97" s="3"/>
      <c r="Z97" s="3"/>
      <c r="AA97" s="3"/>
      <c r="AB97" s="3"/>
      <c r="AC97" s="3"/>
      <c r="AD97" s="3"/>
      <c r="AE97" s="3"/>
      <c r="AF97" s="3"/>
    </row>
    <row r="98" spans="1:32" ht="15" customHeight="1" x14ac:dyDescent="0.2">
      <c r="A98" s="164"/>
      <c r="C98" s="164"/>
      <c r="D98" s="164"/>
      <c r="E98" s="164"/>
      <c r="F98" s="165"/>
      <c r="G98" s="165"/>
      <c r="H98" s="164"/>
      <c r="I98" s="164"/>
      <c r="J98" s="164"/>
      <c r="K98" s="164"/>
      <c r="L98" s="164"/>
      <c r="M98" s="166"/>
      <c r="N98" s="164"/>
      <c r="O98" s="166"/>
      <c r="P98" s="164"/>
      <c r="Q98" s="167"/>
      <c r="R98" s="168"/>
      <c r="S98" s="168"/>
      <c r="T98" s="166"/>
      <c r="U98" s="167"/>
      <c r="V98" s="166"/>
      <c r="W98" s="169"/>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28"/>
      <c r="B104" s="28"/>
      <c r="C104" s="28"/>
      <c r="D104" s="28"/>
      <c r="E104" s="28"/>
      <c r="F104" s="27"/>
      <c r="G104" s="27"/>
      <c r="H104" s="28"/>
      <c r="I104" s="28"/>
      <c r="J104" s="28"/>
      <c r="K104" s="28"/>
      <c r="L104" s="28"/>
      <c r="M104" s="144"/>
      <c r="N104" s="28"/>
      <c r="O104" s="144"/>
      <c r="P104" s="28"/>
      <c r="Q104" s="146"/>
      <c r="R104" s="145"/>
      <c r="S104" s="145"/>
      <c r="T104" s="144"/>
      <c r="U104" s="146"/>
      <c r="V104" s="144"/>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row r="109" spans="1:32" ht="15" customHeight="1" x14ac:dyDescent="0.2">
      <c r="A109" s="17"/>
      <c r="B109" s="17"/>
      <c r="C109" s="17"/>
      <c r="D109" s="17"/>
      <c r="E109" s="17"/>
      <c r="F109" s="25"/>
      <c r="G109" s="25"/>
      <c r="H109" s="17"/>
      <c r="I109" s="17"/>
      <c r="J109" s="17"/>
      <c r="K109" s="17"/>
      <c r="L109" s="17"/>
      <c r="M109" s="19"/>
      <c r="N109" s="17"/>
      <c r="O109" s="19"/>
      <c r="P109" s="17"/>
      <c r="Q109" s="20"/>
      <c r="R109" s="21"/>
      <c r="S109" s="21"/>
      <c r="T109" s="19"/>
      <c r="U109" s="20"/>
      <c r="V109" s="19"/>
      <c r="W109" s="4"/>
      <c r="X109" s="3"/>
      <c r="Y109" s="3"/>
      <c r="Z109" s="3"/>
      <c r="AA109" s="3"/>
      <c r="AB109" s="3"/>
      <c r="AC109" s="3"/>
      <c r="AD109" s="3"/>
      <c r="AE109" s="3"/>
      <c r="AF109" s="3"/>
    </row>
  </sheetData>
  <autoFilter ref="A2:AF97" xr:uid="{5729862E-8218-2142-BF9B-590744B7C539}">
    <sortState xmlns:xlrd2="http://schemas.microsoft.com/office/spreadsheetml/2017/richdata2" ref="A3:AF97">
      <sortCondition descending="1" ref="M2:M97"/>
    </sortState>
  </autoFilter>
  <mergeCells count="3">
    <mergeCell ref="J1:Q1"/>
    <mergeCell ref="R1:S1"/>
    <mergeCell ref="T1:V1"/>
  </mergeCells>
  <dataValidations count="22">
    <dataValidation type="list" allowBlank="1" showInputMessage="1" showErrorMessage="1" sqref="G83" xr:uid="{73CA8CEA-F330-1D4B-B006-C5CF23F224EF}">
      <formula1>INDIRECT(#REF!)</formula1>
    </dataValidation>
    <dataValidation type="list" allowBlank="1" showErrorMessage="1" sqref="G49" xr:uid="{DDE9BA56-8143-1A4C-9ADF-CC29722CF46F}">
      <formula1>INDIRECT($E$9)</formula1>
    </dataValidation>
    <dataValidation type="list" allowBlank="1" showErrorMessage="1" sqref="G48" xr:uid="{FD54A4D2-F43D-5F47-B358-B6F4EEF464F3}">
      <formula1>INDIRECT($E$8)</formula1>
    </dataValidation>
    <dataValidation type="list" allowBlank="1" showErrorMessage="1" sqref="G46" xr:uid="{7A1F9631-DA9A-2E46-93B2-6BAD66BB0F7A}">
      <formula1>INDIRECT($E$6)</formula1>
    </dataValidation>
    <dataValidation type="list" allowBlank="1" showErrorMessage="1" sqref="G47" xr:uid="{63057764-14D8-0B48-9646-F58E1E5D39C0}">
      <formula1>INDIRECT($E$7)</formula1>
    </dataValidation>
    <dataValidation type="list" allowBlank="1" showErrorMessage="1" sqref="F46:F49" xr:uid="{CB574C73-F799-1B41-A721-35A6B15AC60F}">
      <formula1>Kategórie</formula1>
    </dataValidation>
    <dataValidation type="list" allowBlank="1" showInputMessage="1" showErrorMessage="1" sqref="G17 G50 G85 G31:G34" xr:uid="{E26EBFEE-12A3-AC40-BD1C-89B22270CB30}">
      <formula1>INDIRECT($E$4)</formula1>
    </dataValidation>
    <dataValidation type="list" allowBlank="1" showInputMessage="1" showErrorMessage="1" sqref="G19 G52 G87 G92" xr:uid="{BBDDBF63-192E-1948-8455-8E97A738EC20}">
      <formula1>INDIRECT($E$6)</formula1>
    </dataValidation>
    <dataValidation type="list" allowBlank="1" showInputMessage="1" showErrorMessage="1" sqref="G27" xr:uid="{16170870-348B-F146-A9EE-96F878955527}">
      <formula1>INDIRECT($E$14)</formula1>
    </dataValidation>
    <dataValidation type="list" allowBlank="1" showInputMessage="1" showErrorMessage="1" sqref="G28 G38:G42 G32:G33 G35 G44:G45" xr:uid="{EB51E373-8004-114F-892E-A239A4D208CD}">
      <formula1>INDIRECT($E$15)</formula1>
    </dataValidation>
    <dataValidation type="list" allowBlank="1" showInputMessage="1" showErrorMessage="1" sqref="G6 G22 G33" xr:uid="{9E9546D9-BFD3-2445-A053-62FE41CC6FD3}">
      <formula1>INDIRECT(F6)</formula1>
    </dataValidation>
    <dataValidation type="list" allowBlank="1" showInputMessage="1" showErrorMessage="1" sqref="G12 G15 G25 G39 G41 G43" xr:uid="{332A1760-3BCD-594C-9A3F-2711AC43D96A}">
      <formula1>INDIRECT($E$12)</formula1>
    </dataValidation>
    <dataValidation type="list" allowBlank="1" showInputMessage="1" showErrorMessage="1" sqref="G13:G14 G26 G35 G40:G41 G32:G33 G44:G45" xr:uid="{2861B995-B3D8-0C46-AD16-648BB710B81D}">
      <formula1>INDIRECT($E$13)</formula1>
    </dataValidation>
    <dataValidation type="list" allowBlank="1" showInputMessage="1" showErrorMessage="1" sqref="G15 G10:G12 G24 G35 G32:G33 G38:G41 G44:G45" xr:uid="{244AB9E7-B566-A74F-940D-D546FE66DED5}">
      <formula1>INDIRECT($E$11)</formula1>
    </dataValidation>
    <dataValidation type="list" allowBlank="1" showInputMessage="1" showErrorMessage="1" sqref="G7 G20 G88" xr:uid="{9B54E3EE-4EDE-F640-AE7B-BCDB04C9F1E7}">
      <formula1>INDIRECT($E$7)</formula1>
    </dataValidation>
    <dataValidation type="list" allowBlank="1" showInputMessage="1" showErrorMessage="1" sqref="G4 G15 G8:G12 G21 G89 G32:G35 G37:G42 G44:G45" xr:uid="{72BD17FC-E19A-9F42-88F3-7D4CD1C17CD4}">
      <formula1>INDIRECT($E$8)</formula1>
    </dataValidation>
    <dataValidation type="list" allowBlank="1" showInputMessage="1" showErrorMessage="1" sqref="F3:F28 F50:F52 F82:F90 F92 F95:F97 F30:F45" xr:uid="{53781708-79CE-C147-89F7-F79441A64D34}">
      <formula1>Kategórie</formula1>
    </dataValidation>
    <dataValidation type="list" allowBlank="1" showInputMessage="1" showErrorMessage="1" sqref="L3:L15 L30:L45" xr:uid="{726681AF-5006-F547-B81B-68C2CFD539CA}">
      <formula1>Spôsob_nákupu</formula1>
    </dataValidation>
    <dataValidation type="list" allowBlank="1" showInputMessage="1" showErrorMessage="1" sqref="G4:G5 G18 G51 G86" xr:uid="{EF56BB3D-4F3F-AB42-B1C5-2EC50EDC9C90}">
      <formula1>INDIRECT($E$5)</formula1>
    </dataValidation>
    <dataValidation type="list" allowBlank="1" showInputMessage="1" showErrorMessage="1" sqref="G3:G5 G16 G82 G84 G95:G97 G30:G34" xr:uid="{B0A1B8D6-8EC0-F24D-9266-413F134F1406}">
      <formula1>INDIRECT($E$3)</formula1>
    </dataValidation>
    <dataValidation type="list" allowBlank="1" showInputMessage="1" showErrorMessage="1" sqref="G13:G14 G9:G10 G90 G36:G41" xr:uid="{AB3C8607-184A-914C-8BF9-7DD21D8C5C3B}">
      <formula1>INDIRECT($E$9)</formula1>
    </dataValidation>
    <dataValidation type="list" allowBlank="1" showInputMessage="1" showErrorMessage="1" sqref="G12 G15 G10 G23 G37:G41 G43" xr:uid="{75CBB26D-89D8-9F42-923B-B4256F26D5E8}">
      <formula1>INDIRECT($E$10)</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0DF0-9DB7-3343-8B95-C4F8387B1136}">
  <dimension ref="A1:AF108"/>
  <sheetViews>
    <sheetView showGridLines="0" topLeftCell="D1" workbookViewId="0">
      <selection activeCell="D3" sqref="D3:D93"/>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140" t="s">
        <v>26</v>
      </c>
      <c r="C3" s="140" t="s">
        <v>27</v>
      </c>
      <c r="D3" s="140" t="s">
        <v>28</v>
      </c>
      <c r="E3" s="178" t="s">
        <v>29</v>
      </c>
      <c r="F3" s="178" t="s">
        <v>30</v>
      </c>
      <c r="G3" s="178" t="s">
        <v>31</v>
      </c>
      <c r="H3" s="178" t="s">
        <v>32</v>
      </c>
      <c r="I3" s="178" t="s">
        <v>33</v>
      </c>
      <c r="J3" s="311">
        <v>2.210648148148148E-2</v>
      </c>
      <c r="K3" s="463">
        <v>28</v>
      </c>
      <c r="L3" s="147" t="s">
        <v>34</v>
      </c>
      <c r="M3" s="309">
        <v>1735821</v>
      </c>
      <c r="N3" s="140" t="s">
        <v>543</v>
      </c>
      <c r="O3" s="310">
        <v>1329211</v>
      </c>
      <c r="P3" s="310" t="s">
        <v>36</v>
      </c>
      <c r="Q3" s="226">
        <v>0.76575349647227453</v>
      </c>
      <c r="R3" s="310">
        <v>0</v>
      </c>
      <c r="S3" s="227">
        <v>0</v>
      </c>
      <c r="T3" s="310">
        <v>406610</v>
      </c>
      <c r="U3" s="226">
        <v>0.2342465035277255</v>
      </c>
      <c r="V3" s="310">
        <v>108851</v>
      </c>
      <c r="W3" s="179"/>
      <c r="X3" s="154"/>
      <c r="Y3" s="6"/>
      <c r="Z3" s="6"/>
      <c r="AA3" s="6"/>
      <c r="AB3" s="6"/>
      <c r="AC3" s="6"/>
      <c r="AD3" s="6"/>
      <c r="AE3" s="6"/>
      <c r="AF3" s="6"/>
    </row>
    <row r="4" spans="1:32" s="45" customFormat="1" ht="17" customHeight="1" x14ac:dyDescent="0.2">
      <c r="A4" s="180">
        <v>2</v>
      </c>
      <c r="B4" s="177" t="s">
        <v>524</v>
      </c>
      <c r="C4" s="174" t="s">
        <v>554</v>
      </c>
      <c r="D4" s="174" t="s">
        <v>288</v>
      </c>
      <c r="E4" s="174" t="s">
        <v>29</v>
      </c>
      <c r="F4" s="177" t="s">
        <v>64</v>
      </c>
      <c r="G4" s="177"/>
      <c r="H4" s="189" t="s">
        <v>558</v>
      </c>
      <c r="I4" s="174" t="s">
        <v>557</v>
      </c>
      <c r="J4" s="222">
        <v>1.1574074074074073E-2</v>
      </c>
      <c r="K4" s="219">
        <v>4</v>
      </c>
      <c r="L4" s="143" t="s">
        <v>41</v>
      </c>
      <c r="M4" s="199">
        <v>1353033</v>
      </c>
      <c r="N4" s="174" t="s">
        <v>47</v>
      </c>
      <c r="O4" s="201">
        <v>72805</v>
      </c>
      <c r="P4" s="201">
        <v>65486</v>
      </c>
      <c r="Q4" s="233">
        <v>5.38087393286047E-2</v>
      </c>
      <c r="R4" s="206">
        <v>178763</v>
      </c>
      <c r="S4" s="279">
        <v>0.13212020697203986</v>
      </c>
      <c r="T4" s="201">
        <v>1101465</v>
      </c>
      <c r="U4" s="233">
        <v>0.8140710536993554</v>
      </c>
      <c r="V4" s="201">
        <v>780300</v>
      </c>
      <c r="W4" s="184"/>
      <c r="X4" s="156"/>
      <c r="Y4" s="24"/>
      <c r="Z4" s="24"/>
      <c r="AA4" s="24"/>
      <c r="AB4" s="24"/>
      <c r="AC4" s="24"/>
      <c r="AD4" s="24"/>
      <c r="AE4" s="24"/>
      <c r="AF4" s="24"/>
    </row>
    <row r="5" spans="1:32" s="45" customFormat="1" ht="16" customHeight="1" x14ac:dyDescent="0.2">
      <c r="A5" s="180">
        <v>3</v>
      </c>
      <c r="B5" s="253" t="s">
        <v>48</v>
      </c>
      <c r="C5" s="253" t="s">
        <v>49</v>
      </c>
      <c r="D5" s="253" t="s">
        <v>118</v>
      </c>
      <c r="E5" s="328" t="s">
        <v>29</v>
      </c>
      <c r="F5" s="328" t="s">
        <v>30</v>
      </c>
      <c r="G5" s="328" t="s">
        <v>98</v>
      </c>
      <c r="H5" s="328" t="s">
        <v>120</v>
      </c>
      <c r="I5" s="328" t="s">
        <v>33</v>
      </c>
      <c r="J5" s="365">
        <v>2.6203703703703705E-2</v>
      </c>
      <c r="K5" s="422">
        <v>20</v>
      </c>
      <c r="L5" s="378" t="s">
        <v>53</v>
      </c>
      <c r="M5" s="382">
        <v>1058969</v>
      </c>
      <c r="N5" s="253" t="s">
        <v>87</v>
      </c>
      <c r="O5" s="391">
        <v>406625</v>
      </c>
      <c r="P5" s="396"/>
      <c r="Q5" s="403">
        <v>0.38398196736637241</v>
      </c>
      <c r="R5" s="407">
        <v>0</v>
      </c>
      <c r="S5" s="411">
        <v>0</v>
      </c>
      <c r="T5" s="396">
        <v>652344</v>
      </c>
      <c r="U5" s="403">
        <v>0.61601803263362764</v>
      </c>
      <c r="V5" s="416">
        <v>298299</v>
      </c>
      <c r="W5" s="181"/>
      <c r="X5" s="154"/>
      <c r="Y5" s="6"/>
      <c r="Z5" s="6"/>
      <c r="AA5" s="6"/>
      <c r="AB5" s="6"/>
      <c r="AC5" s="6"/>
      <c r="AD5" s="6"/>
      <c r="AE5" s="6"/>
      <c r="AF5" s="6"/>
    </row>
    <row r="6" spans="1:32" s="45" customFormat="1" ht="17" customHeight="1" x14ac:dyDescent="0.2">
      <c r="A6" s="180">
        <v>4</v>
      </c>
      <c r="B6" s="138" t="s">
        <v>55</v>
      </c>
      <c r="C6" s="138" t="s">
        <v>56</v>
      </c>
      <c r="D6" s="138" t="s">
        <v>508</v>
      </c>
      <c r="E6" s="139" t="s">
        <v>29</v>
      </c>
      <c r="F6" s="139" t="s">
        <v>30</v>
      </c>
      <c r="G6" s="139" t="s">
        <v>31</v>
      </c>
      <c r="H6" s="139" t="s">
        <v>76</v>
      </c>
      <c r="I6" s="139" t="s">
        <v>33</v>
      </c>
      <c r="J6" s="216">
        <v>2.9965277777777778E-2</v>
      </c>
      <c r="K6" s="420">
        <v>22</v>
      </c>
      <c r="L6" s="143" t="s">
        <v>34</v>
      </c>
      <c r="M6" s="198">
        <v>968703</v>
      </c>
      <c r="N6" s="138" t="s">
        <v>59</v>
      </c>
      <c r="O6" s="206">
        <v>365979</v>
      </c>
      <c r="P6" s="208">
        <v>146391</v>
      </c>
      <c r="Q6" s="233">
        <v>0.37780310373767811</v>
      </c>
      <c r="R6" s="198">
        <v>58459</v>
      </c>
      <c r="S6" s="230">
        <v>6.0347702030446898E-2</v>
      </c>
      <c r="T6" s="206">
        <v>544265</v>
      </c>
      <c r="U6" s="233">
        <v>0.56184919423187496</v>
      </c>
      <c r="V6" s="207">
        <v>173417</v>
      </c>
      <c r="W6" s="181"/>
      <c r="X6" s="154"/>
      <c r="Y6" s="6"/>
      <c r="Z6" s="6"/>
      <c r="AA6" s="6"/>
      <c r="AB6" s="6"/>
      <c r="AC6" s="6"/>
      <c r="AD6" s="6"/>
      <c r="AE6" s="6"/>
      <c r="AF6" s="6"/>
    </row>
    <row r="7" spans="1:32" s="45" customFormat="1" ht="17" customHeight="1" x14ac:dyDescent="0.2">
      <c r="A7" s="180">
        <v>5</v>
      </c>
      <c r="B7" s="138" t="s">
        <v>26</v>
      </c>
      <c r="C7" s="138" t="s">
        <v>27</v>
      </c>
      <c r="D7" s="138" t="s">
        <v>63</v>
      </c>
      <c r="E7" s="139" t="s">
        <v>29</v>
      </c>
      <c r="F7" s="139" t="s">
        <v>64</v>
      </c>
      <c r="G7" s="139" t="s">
        <v>36</v>
      </c>
      <c r="H7" s="139" t="s">
        <v>65</v>
      </c>
      <c r="I7" s="139" t="s">
        <v>33</v>
      </c>
      <c r="J7" s="216">
        <v>1.5671296296296298E-2</v>
      </c>
      <c r="K7" s="420">
        <v>5</v>
      </c>
      <c r="L7" s="143" t="s">
        <v>34</v>
      </c>
      <c r="M7" s="199">
        <v>558888</v>
      </c>
      <c r="N7" s="138" t="s">
        <v>543</v>
      </c>
      <c r="O7" s="206">
        <v>390593</v>
      </c>
      <c r="P7" s="206" t="s">
        <v>36</v>
      </c>
      <c r="Q7" s="233">
        <v>0.69887526660082167</v>
      </c>
      <c r="R7" s="206">
        <v>0</v>
      </c>
      <c r="S7" s="230">
        <v>0</v>
      </c>
      <c r="T7" s="206">
        <v>168295</v>
      </c>
      <c r="U7" s="233">
        <v>0.30112473339917839</v>
      </c>
      <c r="V7" s="206">
        <v>68570</v>
      </c>
      <c r="W7" s="184"/>
      <c r="X7" s="157"/>
      <c r="Y7" s="30"/>
      <c r="Z7" s="30"/>
      <c r="AA7" s="30"/>
      <c r="AB7" s="30"/>
      <c r="AC7" s="30"/>
      <c r="AD7" s="30"/>
      <c r="AE7" s="30"/>
      <c r="AF7" s="30"/>
    </row>
    <row r="8" spans="1:32" s="45" customFormat="1" ht="17" customHeight="1" x14ac:dyDescent="0.2">
      <c r="A8" s="180">
        <v>6</v>
      </c>
      <c r="B8" s="174" t="s">
        <v>55</v>
      </c>
      <c r="C8" s="171" t="s">
        <v>56</v>
      </c>
      <c r="D8" s="172" t="s">
        <v>57</v>
      </c>
      <c r="E8" s="142" t="s">
        <v>29</v>
      </c>
      <c r="F8" s="143" t="s">
        <v>30</v>
      </c>
      <c r="G8" s="143" t="s">
        <v>31</v>
      </c>
      <c r="H8" s="143" t="s">
        <v>58</v>
      </c>
      <c r="I8" s="143" t="s">
        <v>33</v>
      </c>
      <c r="J8" s="249">
        <v>9.0624999999999994E-3</v>
      </c>
      <c r="K8" s="420">
        <v>24</v>
      </c>
      <c r="L8" s="143" t="s">
        <v>34</v>
      </c>
      <c r="M8" s="198">
        <v>526874</v>
      </c>
      <c r="N8" s="138" t="s">
        <v>59</v>
      </c>
      <c r="O8" s="206">
        <v>298556</v>
      </c>
      <c r="P8" s="206">
        <v>119422</v>
      </c>
      <c r="Q8" s="233">
        <v>0.56665540527716307</v>
      </c>
      <c r="R8" s="206">
        <v>67141</v>
      </c>
      <c r="S8" s="279">
        <v>0.12743274483083242</v>
      </c>
      <c r="T8" s="206">
        <v>161177</v>
      </c>
      <c r="U8" s="238">
        <v>0.30591184989200454</v>
      </c>
      <c r="V8" s="206">
        <v>43809.651940639764</v>
      </c>
      <c r="W8" s="280"/>
      <c r="X8" s="154"/>
      <c r="Y8" s="6"/>
      <c r="Z8" s="6"/>
      <c r="AA8" s="6"/>
      <c r="AB8" s="6"/>
      <c r="AC8" s="6"/>
      <c r="AD8" s="6"/>
      <c r="AE8" s="6"/>
      <c r="AF8" s="6"/>
    </row>
    <row r="9" spans="1:32" s="45" customFormat="1" ht="17" customHeight="1" x14ac:dyDescent="0.2">
      <c r="A9" s="180">
        <v>7</v>
      </c>
      <c r="B9" s="251" t="s">
        <v>37</v>
      </c>
      <c r="C9" s="138" t="s">
        <v>37</v>
      </c>
      <c r="D9" s="138" t="s">
        <v>38</v>
      </c>
      <c r="E9" s="139" t="s">
        <v>29</v>
      </c>
      <c r="F9" s="139" t="s">
        <v>300</v>
      </c>
      <c r="G9" s="139"/>
      <c r="H9" s="139" t="s">
        <v>40</v>
      </c>
      <c r="I9" s="139" t="s">
        <v>33</v>
      </c>
      <c r="J9" s="216">
        <v>2.90162037037037E-2</v>
      </c>
      <c r="K9" s="217">
        <v>3</v>
      </c>
      <c r="L9" s="143" t="s">
        <v>41</v>
      </c>
      <c r="M9" s="199">
        <v>440972</v>
      </c>
      <c r="N9" s="138" t="s">
        <v>42</v>
      </c>
      <c r="O9" s="206">
        <v>411202</v>
      </c>
      <c r="P9" s="206">
        <v>195571</v>
      </c>
      <c r="Q9" s="233">
        <v>0.93249004471939256</v>
      </c>
      <c r="R9" s="206"/>
      <c r="S9" s="230"/>
      <c r="T9" s="206">
        <v>29770</v>
      </c>
      <c r="U9" s="233">
        <v>6.7509955280607381E-2</v>
      </c>
      <c r="V9" s="206"/>
      <c r="W9" s="185"/>
      <c r="X9" s="2"/>
      <c r="Y9" s="3"/>
      <c r="Z9" s="3"/>
      <c r="AA9" s="3"/>
      <c r="AB9" s="3"/>
      <c r="AC9" s="3"/>
      <c r="AD9" s="3"/>
      <c r="AE9" s="3"/>
      <c r="AF9" s="3"/>
    </row>
    <row r="10" spans="1:32" s="45" customFormat="1" ht="17" customHeight="1" x14ac:dyDescent="0.2">
      <c r="A10" s="180">
        <v>8</v>
      </c>
      <c r="B10" s="138" t="s">
        <v>524</v>
      </c>
      <c r="C10" s="138" t="s">
        <v>554</v>
      </c>
      <c r="D10" s="138" t="s">
        <v>562</v>
      </c>
      <c r="E10" s="139" t="s">
        <v>29</v>
      </c>
      <c r="F10" s="139" t="s">
        <v>30</v>
      </c>
      <c r="G10" s="139"/>
      <c r="H10" s="139" t="s">
        <v>563</v>
      </c>
      <c r="I10" s="139" t="s">
        <v>557</v>
      </c>
      <c r="J10" s="216">
        <v>1.8414351851851852E-2</v>
      </c>
      <c r="K10" s="217">
        <v>20</v>
      </c>
      <c r="L10" s="143" t="s">
        <v>41</v>
      </c>
      <c r="M10" s="290">
        <v>404823</v>
      </c>
      <c r="N10" s="138" t="s">
        <v>47</v>
      </c>
      <c r="O10" s="206">
        <v>181436</v>
      </c>
      <c r="P10" s="207">
        <v>82824</v>
      </c>
      <c r="Q10" s="233">
        <v>0.44818599733710784</v>
      </c>
      <c r="R10" s="198">
        <v>0</v>
      </c>
      <c r="S10" s="230">
        <v>0</v>
      </c>
      <c r="T10" s="206">
        <v>223387</v>
      </c>
      <c r="U10" s="233">
        <v>0.55181400266289216</v>
      </c>
      <c r="V10" s="207">
        <v>107669</v>
      </c>
      <c r="W10" s="181"/>
      <c r="X10" s="154"/>
      <c r="Y10" s="6"/>
      <c r="Z10" s="6"/>
      <c r="AA10" s="6"/>
      <c r="AB10" s="6"/>
      <c r="AC10" s="6"/>
      <c r="AD10" s="6"/>
      <c r="AE10" s="6"/>
      <c r="AF10" s="6"/>
    </row>
    <row r="11" spans="1:32" s="45" customFormat="1" ht="17" customHeight="1" x14ac:dyDescent="0.2">
      <c r="A11" s="180">
        <v>9</v>
      </c>
      <c r="B11" s="177" t="s">
        <v>524</v>
      </c>
      <c r="C11" s="174" t="s">
        <v>554</v>
      </c>
      <c r="D11" s="174" t="s">
        <v>555</v>
      </c>
      <c r="E11" s="174" t="s">
        <v>29</v>
      </c>
      <c r="F11" s="177" t="s">
        <v>30</v>
      </c>
      <c r="G11" s="177"/>
      <c r="H11" s="191" t="s">
        <v>556</v>
      </c>
      <c r="I11" s="174" t="s">
        <v>557</v>
      </c>
      <c r="J11" s="218">
        <v>4.8680555555555553E-2</v>
      </c>
      <c r="K11" s="219">
        <v>3</v>
      </c>
      <c r="L11" s="143" t="s">
        <v>41</v>
      </c>
      <c r="M11" s="199">
        <v>375180</v>
      </c>
      <c r="N11" s="174" t="s">
        <v>47</v>
      </c>
      <c r="O11" s="201">
        <v>83930</v>
      </c>
      <c r="P11" s="201">
        <v>65441</v>
      </c>
      <c r="Q11" s="235">
        <v>0.22370595447518524</v>
      </c>
      <c r="R11" s="201">
        <v>73710</v>
      </c>
      <c r="S11" s="247">
        <v>0.19646569646569648</v>
      </c>
      <c r="T11" s="201">
        <v>217540</v>
      </c>
      <c r="U11" s="235">
        <v>0.57982834905911829</v>
      </c>
      <c r="V11" s="201">
        <v>119529</v>
      </c>
      <c r="W11" s="181"/>
      <c r="X11" s="154"/>
      <c r="Y11" s="6"/>
      <c r="Z11" s="6"/>
      <c r="AA11" s="6"/>
      <c r="AB11" s="6"/>
      <c r="AC11" s="6"/>
      <c r="AD11" s="6"/>
      <c r="AE11" s="6"/>
      <c r="AF11" s="6"/>
    </row>
    <row r="12" spans="1:32" s="45" customFormat="1" ht="17" customHeight="1" x14ac:dyDescent="0.2">
      <c r="A12" s="180">
        <v>10</v>
      </c>
      <c r="B12" s="177" t="s">
        <v>55</v>
      </c>
      <c r="C12" s="171" t="s">
        <v>56</v>
      </c>
      <c r="D12" s="172" t="s">
        <v>509</v>
      </c>
      <c r="E12" s="142" t="s">
        <v>29</v>
      </c>
      <c r="F12" s="143" t="s">
        <v>30</v>
      </c>
      <c r="G12" s="143" t="s">
        <v>31</v>
      </c>
      <c r="H12" s="143" t="s">
        <v>74</v>
      </c>
      <c r="I12" s="143" t="s">
        <v>33</v>
      </c>
      <c r="J12" s="216">
        <v>9.6990740740740735E-3</v>
      </c>
      <c r="K12" s="420">
        <v>29</v>
      </c>
      <c r="L12" s="143" t="s">
        <v>34</v>
      </c>
      <c r="M12" s="198">
        <v>330292</v>
      </c>
      <c r="N12" s="138" t="s">
        <v>59</v>
      </c>
      <c r="O12" s="206">
        <v>219955</v>
      </c>
      <c r="P12" s="206">
        <v>87982</v>
      </c>
      <c r="Q12" s="233">
        <v>0.66594104610465887</v>
      </c>
      <c r="R12" s="206">
        <v>47430</v>
      </c>
      <c r="S12" s="279">
        <v>0.14360020830053408</v>
      </c>
      <c r="T12" s="206">
        <v>62907</v>
      </c>
      <c r="U12" s="233">
        <v>0.19045874559480702</v>
      </c>
      <c r="V12" s="206">
        <v>17098.803021707969</v>
      </c>
      <c r="W12" s="181"/>
      <c r="X12" s="154"/>
      <c r="Y12" s="6"/>
      <c r="Z12" s="6"/>
      <c r="AA12" s="6"/>
      <c r="AB12" s="6"/>
      <c r="AC12" s="6"/>
      <c r="AD12" s="6"/>
      <c r="AE12" s="6"/>
      <c r="AF12" s="6"/>
    </row>
    <row r="13" spans="1:32" s="45" customFormat="1" ht="17" customHeight="1" x14ac:dyDescent="0.2">
      <c r="A13" s="180">
        <v>11</v>
      </c>
      <c r="B13" s="177" t="s">
        <v>66</v>
      </c>
      <c r="C13" s="174" t="s">
        <v>67</v>
      </c>
      <c r="D13" s="174" t="s">
        <v>68</v>
      </c>
      <c r="E13" s="174" t="s">
        <v>29</v>
      </c>
      <c r="F13" s="177" t="s">
        <v>64</v>
      </c>
      <c r="G13" s="177" t="s">
        <v>85</v>
      </c>
      <c r="H13" s="191" t="s">
        <v>69</v>
      </c>
      <c r="I13" s="177" t="s">
        <v>33</v>
      </c>
      <c r="J13" s="218">
        <v>2.4791666666666667E-2</v>
      </c>
      <c r="K13" s="423">
        <v>4</v>
      </c>
      <c r="L13" s="143" t="s">
        <v>34</v>
      </c>
      <c r="M13" s="199">
        <v>327655</v>
      </c>
      <c r="N13" s="174" t="s">
        <v>544</v>
      </c>
      <c r="O13" s="201">
        <v>196955</v>
      </c>
      <c r="P13" s="201">
        <v>60902</v>
      </c>
      <c r="Q13" s="241">
        <v>0.60110482061924886</v>
      </c>
      <c r="R13" s="201">
        <v>0</v>
      </c>
      <c r="S13" s="199">
        <v>0</v>
      </c>
      <c r="T13" s="201">
        <v>130700</v>
      </c>
      <c r="U13" s="241">
        <v>0.39889517938075109</v>
      </c>
      <c r="V13" s="201">
        <v>58500</v>
      </c>
      <c r="W13" s="184"/>
      <c r="X13" s="156"/>
      <c r="Y13" s="24"/>
      <c r="Z13" s="24"/>
      <c r="AA13" s="24"/>
      <c r="AB13" s="24"/>
      <c r="AC13" s="24"/>
      <c r="AD13" s="24"/>
      <c r="AE13" s="24"/>
      <c r="AF13" s="24"/>
    </row>
    <row r="14" spans="1:32" s="264" customFormat="1" ht="17" customHeight="1" x14ac:dyDescent="0.2">
      <c r="A14" s="180">
        <v>12</v>
      </c>
      <c r="B14" s="138" t="s">
        <v>48</v>
      </c>
      <c r="C14" s="138" t="s">
        <v>49</v>
      </c>
      <c r="D14" s="138" t="s">
        <v>79</v>
      </c>
      <c r="E14" s="139" t="s">
        <v>29</v>
      </c>
      <c r="F14" s="139" t="s">
        <v>80</v>
      </c>
      <c r="G14" s="139" t="s">
        <v>81</v>
      </c>
      <c r="H14" s="139" t="s">
        <v>82</v>
      </c>
      <c r="I14" s="139" t="s">
        <v>531</v>
      </c>
      <c r="J14" s="216">
        <v>3.5000000000000003E-2</v>
      </c>
      <c r="K14" s="420">
        <v>1</v>
      </c>
      <c r="L14" s="143" t="s">
        <v>53</v>
      </c>
      <c r="M14" s="199">
        <v>309736</v>
      </c>
      <c r="N14" s="138" t="s">
        <v>87</v>
      </c>
      <c r="O14" s="206">
        <v>235505</v>
      </c>
      <c r="P14" s="206"/>
      <c r="Q14" s="233">
        <v>0.76034106464860396</v>
      </c>
      <c r="R14" s="206"/>
      <c r="S14" s="230">
        <v>0</v>
      </c>
      <c r="T14" s="206">
        <v>74231</v>
      </c>
      <c r="U14" s="233">
        <v>0.23965893535139604</v>
      </c>
      <c r="V14" s="206">
        <v>14428</v>
      </c>
      <c r="W14" s="185"/>
      <c r="X14" s="2"/>
      <c r="Y14" s="3"/>
      <c r="Z14" s="3"/>
      <c r="AA14" s="3"/>
      <c r="AB14" s="3"/>
      <c r="AC14" s="3"/>
      <c r="AD14" s="3"/>
      <c r="AE14" s="3"/>
      <c r="AF14" s="3"/>
    </row>
    <row r="15" spans="1:32" s="264" customFormat="1" ht="17" customHeight="1" x14ac:dyDescent="0.2">
      <c r="A15" s="180">
        <v>13</v>
      </c>
      <c r="B15" s="253" t="s">
        <v>26</v>
      </c>
      <c r="C15" s="253" t="s">
        <v>27</v>
      </c>
      <c r="D15" s="253" t="s">
        <v>77</v>
      </c>
      <c r="E15" s="328" t="s">
        <v>29</v>
      </c>
      <c r="F15" s="328" t="s">
        <v>30</v>
      </c>
      <c r="G15" s="328" t="s">
        <v>31</v>
      </c>
      <c r="H15" s="328" t="s">
        <v>78</v>
      </c>
      <c r="I15" s="328" t="s">
        <v>33</v>
      </c>
      <c r="J15" s="361">
        <v>1.0520833333333333E-2</v>
      </c>
      <c r="K15" s="426">
        <v>29</v>
      </c>
      <c r="L15" s="378" t="s">
        <v>34</v>
      </c>
      <c r="M15" s="382">
        <v>302055</v>
      </c>
      <c r="N15" s="253" t="s">
        <v>42</v>
      </c>
      <c r="O15" s="391">
        <v>224928</v>
      </c>
      <c r="P15" s="396">
        <v>133551</v>
      </c>
      <c r="Q15" s="403">
        <v>0.74465908526592839</v>
      </c>
      <c r="R15" s="407">
        <v>0</v>
      </c>
      <c r="S15" s="411">
        <v>0</v>
      </c>
      <c r="T15" s="396">
        <v>77127</v>
      </c>
      <c r="U15" s="403">
        <v>0.25534091473407161</v>
      </c>
      <c r="V15" s="416">
        <v>31423</v>
      </c>
      <c r="W15" s="183"/>
      <c r="X15" s="156"/>
      <c r="Y15" s="24"/>
      <c r="Z15" s="24"/>
      <c r="AA15" s="24"/>
      <c r="AB15" s="24"/>
      <c r="AC15" s="24"/>
      <c r="AD15" s="24"/>
      <c r="AE15" s="24"/>
      <c r="AF15" s="24"/>
    </row>
    <row r="16" spans="1:32" s="264" customFormat="1" ht="17" customHeight="1" x14ac:dyDescent="0.2">
      <c r="A16" s="180">
        <v>14</v>
      </c>
      <c r="B16" s="170" t="s">
        <v>66</v>
      </c>
      <c r="C16" s="171" t="s">
        <v>67</v>
      </c>
      <c r="D16" s="142" t="s">
        <v>591</v>
      </c>
      <c r="E16" s="142" t="s">
        <v>29</v>
      </c>
      <c r="F16" s="143" t="s">
        <v>64</v>
      </c>
      <c r="G16" s="143"/>
      <c r="H16" s="143" t="s">
        <v>592</v>
      </c>
      <c r="I16" s="142" t="s">
        <v>33</v>
      </c>
      <c r="J16" s="216">
        <v>0</v>
      </c>
      <c r="K16" s="420">
        <v>0</v>
      </c>
      <c r="L16" s="143" t="s">
        <v>34</v>
      </c>
      <c r="M16" s="199">
        <v>294811</v>
      </c>
      <c r="N16" s="138" t="s">
        <v>544</v>
      </c>
      <c r="O16" s="206">
        <v>3211</v>
      </c>
      <c r="P16" s="206">
        <v>1526</v>
      </c>
      <c r="Q16" s="233">
        <v>1.0891723850195548E-2</v>
      </c>
      <c r="R16" s="206">
        <v>0</v>
      </c>
      <c r="S16" s="237">
        <v>0</v>
      </c>
      <c r="T16" s="206">
        <v>291600</v>
      </c>
      <c r="U16" s="238">
        <v>0.98910827614980446</v>
      </c>
      <c r="V16" s="206">
        <v>144600</v>
      </c>
      <c r="W16" s="181"/>
      <c r="X16" s="154"/>
      <c r="Y16" s="6"/>
      <c r="Z16" s="6"/>
      <c r="AA16" s="6"/>
      <c r="AB16" s="6"/>
      <c r="AC16" s="6"/>
      <c r="AD16" s="6"/>
      <c r="AE16" s="6"/>
      <c r="AF16" s="6"/>
    </row>
    <row r="17" spans="1:32" s="264" customFormat="1" ht="17" customHeight="1" x14ac:dyDescent="0.2">
      <c r="A17" s="180">
        <v>15</v>
      </c>
      <c r="B17" s="138" t="s">
        <v>524</v>
      </c>
      <c r="C17" s="174" t="s">
        <v>554</v>
      </c>
      <c r="D17" s="142" t="s">
        <v>286</v>
      </c>
      <c r="E17" s="142" t="s">
        <v>29</v>
      </c>
      <c r="F17" s="143" t="s">
        <v>30</v>
      </c>
      <c r="G17" s="143"/>
      <c r="H17" s="143" t="s">
        <v>565</v>
      </c>
      <c r="I17" s="142" t="s">
        <v>557</v>
      </c>
      <c r="J17" s="216">
        <v>2.9074074074074075E-2</v>
      </c>
      <c r="K17" s="217">
        <v>20</v>
      </c>
      <c r="L17" s="143" t="s">
        <v>41</v>
      </c>
      <c r="M17" s="290">
        <v>287725</v>
      </c>
      <c r="N17" s="138" t="s">
        <v>47</v>
      </c>
      <c r="O17" s="206">
        <v>134587</v>
      </c>
      <c r="P17" s="206">
        <v>56550</v>
      </c>
      <c r="Q17" s="233">
        <v>0.4677626205578243</v>
      </c>
      <c r="R17" s="206">
        <v>0</v>
      </c>
      <c r="S17" s="237">
        <v>0</v>
      </c>
      <c r="T17" s="206">
        <v>153138</v>
      </c>
      <c r="U17" s="238">
        <v>0.53223737944217564</v>
      </c>
      <c r="V17" s="206">
        <v>68193</v>
      </c>
      <c r="W17" s="181"/>
      <c r="X17" s="154"/>
      <c r="Y17" s="6"/>
      <c r="Z17" s="6"/>
      <c r="AA17" s="6"/>
      <c r="AB17" s="6"/>
      <c r="AC17" s="6"/>
      <c r="AD17" s="6"/>
      <c r="AE17" s="6"/>
      <c r="AF17" s="6"/>
    </row>
    <row r="18" spans="1:32" s="45" customFormat="1" ht="17" customHeight="1" x14ac:dyDescent="0.2">
      <c r="A18" s="180">
        <v>16</v>
      </c>
      <c r="B18" s="177" t="s">
        <v>524</v>
      </c>
      <c r="C18" s="174" t="s">
        <v>554</v>
      </c>
      <c r="D18" s="174" t="s">
        <v>566</v>
      </c>
      <c r="E18" s="174" t="s">
        <v>29</v>
      </c>
      <c r="F18" s="177" t="s">
        <v>30</v>
      </c>
      <c r="G18" s="177"/>
      <c r="H18" s="174" t="s">
        <v>564</v>
      </c>
      <c r="I18" s="174" t="s">
        <v>557</v>
      </c>
      <c r="J18" s="218">
        <v>2.3194444444444445E-2</v>
      </c>
      <c r="K18" s="219">
        <v>5</v>
      </c>
      <c r="L18" s="143" t="s">
        <v>41</v>
      </c>
      <c r="M18" s="199">
        <v>267123</v>
      </c>
      <c r="N18" s="174" t="s">
        <v>47</v>
      </c>
      <c r="O18" s="201">
        <v>34043</v>
      </c>
      <c r="P18" s="201">
        <v>112987</v>
      </c>
      <c r="Q18" s="233">
        <v>0.12744316288750876</v>
      </c>
      <c r="R18" s="206">
        <v>93918</v>
      </c>
      <c r="S18" s="279">
        <v>0.35159084017475095</v>
      </c>
      <c r="T18" s="201">
        <v>139162</v>
      </c>
      <c r="U18" s="233">
        <v>0.52096599693774026</v>
      </c>
      <c r="V18" s="201">
        <v>81357</v>
      </c>
      <c r="W18" s="184"/>
      <c r="X18" s="156"/>
      <c r="Y18" s="24"/>
      <c r="Z18" s="24"/>
      <c r="AA18" s="24"/>
      <c r="AB18" s="24"/>
      <c r="AC18" s="24"/>
      <c r="AD18" s="24"/>
      <c r="AE18" s="24"/>
      <c r="AF18" s="24"/>
    </row>
    <row r="19" spans="1:32" s="45" customFormat="1" ht="17" customHeight="1" x14ac:dyDescent="0.2">
      <c r="A19" s="180">
        <v>17</v>
      </c>
      <c r="B19" s="138" t="s">
        <v>26</v>
      </c>
      <c r="C19" s="138" t="s">
        <v>27</v>
      </c>
      <c r="D19" s="138" t="s">
        <v>525</v>
      </c>
      <c r="E19" s="139" t="s">
        <v>29</v>
      </c>
      <c r="F19" s="139" t="s">
        <v>30</v>
      </c>
      <c r="G19" s="139" t="s">
        <v>36</v>
      </c>
      <c r="H19" s="139" t="s">
        <v>526</v>
      </c>
      <c r="I19" s="139" t="s">
        <v>33</v>
      </c>
      <c r="J19" s="216">
        <v>2.6527777777777779E-2</v>
      </c>
      <c r="K19" s="420">
        <v>9</v>
      </c>
      <c r="L19" s="143" t="s">
        <v>34</v>
      </c>
      <c r="M19" s="290">
        <v>257155</v>
      </c>
      <c r="N19" s="138" t="s">
        <v>42</v>
      </c>
      <c r="O19" s="206">
        <v>57609</v>
      </c>
      <c r="P19" s="207">
        <v>35250</v>
      </c>
      <c r="Q19" s="233">
        <v>0.22402442106900508</v>
      </c>
      <c r="R19" s="198">
        <v>0</v>
      </c>
      <c r="S19" s="230">
        <v>0</v>
      </c>
      <c r="T19" s="206">
        <v>199546</v>
      </c>
      <c r="U19" s="233">
        <v>0.77597557893099489</v>
      </c>
      <c r="V19" s="207">
        <v>82254</v>
      </c>
      <c r="W19" s="181"/>
      <c r="X19" s="154"/>
      <c r="Y19" s="6"/>
      <c r="Z19" s="6"/>
      <c r="AA19" s="6"/>
      <c r="AB19" s="6"/>
      <c r="AC19" s="6"/>
      <c r="AD19" s="6"/>
      <c r="AE19" s="6"/>
      <c r="AF19" s="6"/>
    </row>
    <row r="20" spans="1:32" s="45" customFormat="1" ht="17" customHeight="1" x14ac:dyDescent="0.2">
      <c r="A20" s="180">
        <v>18</v>
      </c>
      <c r="B20" s="177" t="s">
        <v>48</v>
      </c>
      <c r="C20" s="174" t="s">
        <v>49</v>
      </c>
      <c r="D20" s="174" t="s">
        <v>50</v>
      </c>
      <c r="E20" s="174" t="s">
        <v>29</v>
      </c>
      <c r="F20" s="174" t="s">
        <v>300</v>
      </c>
      <c r="G20" s="174"/>
      <c r="H20" s="314" t="s">
        <v>51</v>
      </c>
      <c r="I20" s="174" t="s">
        <v>531</v>
      </c>
      <c r="J20" s="218">
        <v>0</v>
      </c>
      <c r="K20" s="423">
        <v>0</v>
      </c>
      <c r="L20" s="143" t="s">
        <v>53</v>
      </c>
      <c r="M20" s="199">
        <v>181615</v>
      </c>
      <c r="N20" s="174" t="s">
        <v>87</v>
      </c>
      <c r="O20" s="201">
        <v>128623</v>
      </c>
      <c r="P20" s="219"/>
      <c r="Q20" s="235">
        <v>0.70821793354073181</v>
      </c>
      <c r="R20" s="316"/>
      <c r="S20" s="247">
        <v>0</v>
      </c>
      <c r="T20" s="201">
        <v>52992</v>
      </c>
      <c r="U20" s="235">
        <v>0.29178206645926824</v>
      </c>
      <c r="V20" s="201">
        <v>8204</v>
      </c>
      <c r="W20" s="184"/>
      <c r="X20" s="156"/>
      <c r="Y20" s="24"/>
      <c r="Z20" s="24"/>
      <c r="AA20" s="24"/>
      <c r="AB20" s="24"/>
      <c r="AC20" s="24"/>
      <c r="AD20" s="24"/>
      <c r="AE20" s="24"/>
      <c r="AF20" s="24"/>
    </row>
    <row r="21" spans="1:32" s="45" customFormat="1" ht="17" customHeight="1" x14ac:dyDescent="0.2">
      <c r="A21" s="180">
        <v>19</v>
      </c>
      <c r="B21" s="251" t="s">
        <v>37</v>
      </c>
      <c r="C21" s="138" t="s">
        <v>37</v>
      </c>
      <c r="D21" s="174" t="s">
        <v>520</v>
      </c>
      <c r="E21" s="174" t="s">
        <v>29</v>
      </c>
      <c r="F21" s="177" t="s">
        <v>602</v>
      </c>
      <c r="G21" s="177"/>
      <c r="H21" s="191" t="s">
        <v>550</v>
      </c>
      <c r="I21" s="174" t="s">
        <v>33</v>
      </c>
      <c r="J21" s="218">
        <v>2.7523148148148147E-2</v>
      </c>
      <c r="K21" s="219">
        <v>4</v>
      </c>
      <c r="L21" s="143" t="s">
        <v>41</v>
      </c>
      <c r="M21" s="199">
        <v>168437</v>
      </c>
      <c r="N21" s="174" t="s">
        <v>42</v>
      </c>
      <c r="O21" s="201">
        <v>163888</v>
      </c>
      <c r="P21" s="201">
        <v>82987</v>
      </c>
      <c r="Q21" s="233">
        <v>0.97299286973764676</v>
      </c>
      <c r="R21" s="206"/>
      <c r="S21" s="279"/>
      <c r="T21" s="201">
        <v>4549</v>
      </c>
      <c r="U21" s="233">
        <v>2.7007130262353282E-2</v>
      </c>
      <c r="V21" s="201"/>
      <c r="W21" s="184"/>
      <c r="X21" s="157"/>
      <c r="Y21" s="30"/>
      <c r="Z21" s="30"/>
      <c r="AA21" s="30"/>
      <c r="AB21" s="30"/>
      <c r="AC21" s="30"/>
      <c r="AD21" s="30"/>
      <c r="AE21" s="30"/>
      <c r="AF21" s="30"/>
    </row>
    <row r="22" spans="1:32" s="45" customFormat="1" ht="17" customHeight="1" x14ac:dyDescent="0.2">
      <c r="A22" s="180">
        <v>20</v>
      </c>
      <c r="B22" s="253" t="s">
        <v>26</v>
      </c>
      <c r="C22" s="253" t="s">
        <v>27</v>
      </c>
      <c r="D22" s="253" t="s">
        <v>94</v>
      </c>
      <c r="E22" s="328" t="s">
        <v>29</v>
      </c>
      <c r="F22" s="328" t="s">
        <v>95</v>
      </c>
      <c r="G22" s="328" t="s">
        <v>36</v>
      </c>
      <c r="H22" s="328" t="s">
        <v>96</v>
      </c>
      <c r="I22" s="328" t="s">
        <v>33</v>
      </c>
      <c r="J22" s="361">
        <v>5.8993055555555556E-2</v>
      </c>
      <c r="K22" s="426">
        <v>4</v>
      </c>
      <c r="L22" s="378" t="s">
        <v>34</v>
      </c>
      <c r="M22" s="382">
        <v>144910</v>
      </c>
      <c r="N22" s="253" t="s">
        <v>42</v>
      </c>
      <c r="O22" s="391">
        <v>110127</v>
      </c>
      <c r="P22" s="396">
        <v>64023</v>
      </c>
      <c r="Q22" s="403">
        <v>0.75996825615899521</v>
      </c>
      <c r="R22" s="407">
        <v>0</v>
      </c>
      <c r="S22" s="411">
        <v>0</v>
      </c>
      <c r="T22" s="396">
        <v>34783</v>
      </c>
      <c r="U22" s="403">
        <v>0.24003174384100476</v>
      </c>
      <c r="V22" s="416">
        <v>16494</v>
      </c>
      <c r="W22" s="181"/>
      <c r="X22" s="154"/>
      <c r="Y22" s="6"/>
      <c r="Z22" s="6"/>
      <c r="AA22" s="6"/>
      <c r="AB22" s="6"/>
      <c r="AC22" s="6"/>
      <c r="AD22" s="6"/>
      <c r="AE22" s="6"/>
      <c r="AF22" s="6"/>
    </row>
    <row r="23" spans="1:32" s="45" customFormat="1" ht="17" customHeight="1" x14ac:dyDescent="0.2">
      <c r="A23" s="180">
        <v>21</v>
      </c>
      <c r="B23" s="170" t="s">
        <v>48</v>
      </c>
      <c r="C23" s="171" t="s">
        <v>504</v>
      </c>
      <c r="D23" s="172" t="s">
        <v>84</v>
      </c>
      <c r="E23" s="142" t="s">
        <v>29</v>
      </c>
      <c r="F23" s="143" t="s">
        <v>64</v>
      </c>
      <c r="G23" s="143" t="s">
        <v>85</v>
      </c>
      <c r="H23" s="143" t="s">
        <v>86</v>
      </c>
      <c r="I23" s="143" t="s">
        <v>33</v>
      </c>
      <c r="J23" s="216">
        <v>3.2557870370370369E-2</v>
      </c>
      <c r="K23" s="420">
        <v>4</v>
      </c>
      <c r="L23" s="143" t="s">
        <v>53</v>
      </c>
      <c r="M23" s="199">
        <v>140332</v>
      </c>
      <c r="N23" s="138" t="s">
        <v>87</v>
      </c>
      <c r="O23" s="206">
        <v>58878</v>
      </c>
      <c r="P23" s="206"/>
      <c r="Q23" s="233">
        <v>0.41956218111335974</v>
      </c>
      <c r="R23" s="206"/>
      <c r="S23" s="237">
        <v>0</v>
      </c>
      <c r="T23" s="206">
        <v>81454</v>
      </c>
      <c r="U23" s="238">
        <v>0.58043781888664026</v>
      </c>
      <c r="V23" s="206">
        <v>38673</v>
      </c>
      <c r="W23" s="181"/>
      <c r="X23" s="154"/>
      <c r="Y23" s="6"/>
      <c r="Z23" s="6"/>
      <c r="AA23" s="6"/>
      <c r="AB23" s="6"/>
      <c r="AC23" s="6"/>
      <c r="AD23" s="6"/>
      <c r="AE23" s="6"/>
      <c r="AF23" s="6"/>
    </row>
    <row r="24" spans="1:32" s="45" customFormat="1" ht="17" customHeight="1" x14ac:dyDescent="0.2">
      <c r="A24" s="180">
        <v>22</v>
      </c>
      <c r="B24" s="177" t="s">
        <v>26</v>
      </c>
      <c r="C24" s="174" t="s">
        <v>27</v>
      </c>
      <c r="D24" s="174" t="s">
        <v>139</v>
      </c>
      <c r="E24" s="177" t="s">
        <v>29</v>
      </c>
      <c r="F24" s="177" t="s">
        <v>140</v>
      </c>
      <c r="G24" s="177" t="s">
        <v>36</v>
      </c>
      <c r="H24" s="189" t="s">
        <v>141</v>
      </c>
      <c r="I24" s="177" t="s">
        <v>33</v>
      </c>
      <c r="J24" s="218">
        <v>2.1122685185185185E-2</v>
      </c>
      <c r="K24" s="423">
        <v>8</v>
      </c>
      <c r="L24" s="143" t="s">
        <v>34</v>
      </c>
      <c r="M24" s="199">
        <v>137472</v>
      </c>
      <c r="N24" s="174" t="s">
        <v>42</v>
      </c>
      <c r="O24" s="201">
        <v>75561</v>
      </c>
      <c r="P24" s="201">
        <v>52109</v>
      </c>
      <c r="Q24" s="241">
        <v>0.54964647346368711</v>
      </c>
      <c r="R24" s="199">
        <v>0</v>
      </c>
      <c r="S24" s="199">
        <v>0</v>
      </c>
      <c r="T24" s="201">
        <v>61911</v>
      </c>
      <c r="U24" s="241">
        <v>0.45035352653631283</v>
      </c>
      <c r="V24" s="210">
        <v>38153</v>
      </c>
      <c r="W24" s="184"/>
      <c r="X24" s="157"/>
      <c r="Y24" s="30"/>
      <c r="Z24" s="30"/>
      <c r="AA24" s="30"/>
      <c r="AB24" s="30"/>
      <c r="AC24" s="30"/>
      <c r="AD24" s="30"/>
      <c r="AE24" s="30"/>
      <c r="AF24" s="30"/>
    </row>
    <row r="25" spans="1:32" s="45" customFormat="1" ht="17" customHeight="1" x14ac:dyDescent="0.2">
      <c r="A25" s="180">
        <v>23</v>
      </c>
      <c r="B25" s="251" t="s">
        <v>37</v>
      </c>
      <c r="C25" s="138" t="s">
        <v>37</v>
      </c>
      <c r="D25" s="174" t="s">
        <v>514</v>
      </c>
      <c r="E25" s="139" t="s">
        <v>29</v>
      </c>
      <c r="F25" s="177" t="s">
        <v>64</v>
      </c>
      <c r="G25" s="177"/>
      <c r="H25" s="194" t="s">
        <v>93</v>
      </c>
      <c r="I25" s="174" t="s">
        <v>33</v>
      </c>
      <c r="J25" s="218">
        <v>0</v>
      </c>
      <c r="K25" s="219">
        <v>0</v>
      </c>
      <c r="L25" s="143" t="s">
        <v>41</v>
      </c>
      <c r="M25" s="199">
        <v>131780</v>
      </c>
      <c r="N25" s="174" t="s">
        <v>42</v>
      </c>
      <c r="O25" s="201">
        <v>107677</v>
      </c>
      <c r="P25" s="201">
        <v>45075</v>
      </c>
      <c r="Q25" s="233">
        <v>0.81709667627864624</v>
      </c>
      <c r="R25" s="206"/>
      <c r="S25" s="279"/>
      <c r="T25" s="201">
        <v>24103</v>
      </c>
      <c r="U25" s="233">
        <v>0.18290332372135376</v>
      </c>
      <c r="V25" s="201"/>
      <c r="W25" s="184"/>
      <c r="X25" s="156"/>
      <c r="Y25" s="24"/>
      <c r="Z25" s="24"/>
      <c r="AA25" s="24"/>
      <c r="AB25" s="24"/>
      <c r="AC25" s="24"/>
      <c r="AD25" s="24"/>
      <c r="AE25" s="24"/>
      <c r="AF25" s="24"/>
    </row>
    <row r="26" spans="1:32" s="45" customFormat="1" ht="17" customHeight="1" x14ac:dyDescent="0.2">
      <c r="A26" s="180">
        <v>24</v>
      </c>
      <c r="B26" s="174" t="s">
        <v>48</v>
      </c>
      <c r="C26" s="174" t="s">
        <v>49</v>
      </c>
      <c r="D26" s="174" t="s">
        <v>137</v>
      </c>
      <c r="E26" s="174" t="s">
        <v>29</v>
      </c>
      <c r="F26" s="177" t="s">
        <v>308</v>
      </c>
      <c r="G26" s="177" t="s">
        <v>113</v>
      </c>
      <c r="H26" s="314" t="s">
        <v>138</v>
      </c>
      <c r="I26" s="174" t="s">
        <v>33</v>
      </c>
      <c r="J26" s="218">
        <v>1.5694444444444445E-2</v>
      </c>
      <c r="K26" s="423">
        <v>4</v>
      </c>
      <c r="L26" s="143" t="s">
        <v>53</v>
      </c>
      <c r="M26" s="199">
        <v>124430</v>
      </c>
      <c r="N26" s="174" t="s">
        <v>87</v>
      </c>
      <c r="O26" s="201">
        <v>90164</v>
      </c>
      <c r="P26" s="219"/>
      <c r="Q26" s="233">
        <v>0.72461625010045805</v>
      </c>
      <c r="R26" s="315"/>
      <c r="S26" s="279">
        <v>0</v>
      </c>
      <c r="T26" s="201">
        <v>34266</v>
      </c>
      <c r="U26" s="233">
        <v>0.2753837498995419</v>
      </c>
      <c r="V26" s="201">
        <v>11030</v>
      </c>
      <c r="W26" s="181"/>
      <c r="X26" s="154"/>
      <c r="Y26" s="6"/>
      <c r="Z26" s="6"/>
      <c r="AA26" s="6"/>
      <c r="AB26" s="6"/>
      <c r="AC26" s="6"/>
      <c r="AD26" s="6"/>
      <c r="AE26" s="6"/>
      <c r="AF26" s="6"/>
    </row>
    <row r="27" spans="1:32" s="45" customFormat="1" ht="17" customHeight="1" x14ac:dyDescent="0.2">
      <c r="A27" s="180">
        <v>25</v>
      </c>
      <c r="B27" s="174" t="s">
        <v>48</v>
      </c>
      <c r="C27" s="174" t="s">
        <v>504</v>
      </c>
      <c r="D27" s="138" t="s">
        <v>115</v>
      </c>
      <c r="E27" s="174" t="s">
        <v>29</v>
      </c>
      <c r="F27" s="139" t="s">
        <v>64</v>
      </c>
      <c r="G27" s="139" t="s">
        <v>85</v>
      </c>
      <c r="H27" s="139" t="s">
        <v>117</v>
      </c>
      <c r="I27" s="139" t="s">
        <v>33</v>
      </c>
      <c r="J27" s="216">
        <v>2.361111111111111E-2</v>
      </c>
      <c r="K27" s="420">
        <v>4</v>
      </c>
      <c r="L27" s="143" t="s">
        <v>53</v>
      </c>
      <c r="M27" s="198">
        <v>111548</v>
      </c>
      <c r="N27" s="138" t="s">
        <v>87</v>
      </c>
      <c r="O27" s="206">
        <v>52122</v>
      </c>
      <c r="P27" s="207"/>
      <c r="Q27" s="233">
        <v>0.46726073080646896</v>
      </c>
      <c r="R27" s="206"/>
      <c r="S27" s="279">
        <v>0</v>
      </c>
      <c r="T27" s="206">
        <v>59426</v>
      </c>
      <c r="U27" s="233">
        <v>0.53273926919353098</v>
      </c>
      <c r="V27" s="207">
        <v>26191</v>
      </c>
      <c r="W27" s="181"/>
      <c r="X27" s="154"/>
      <c r="Y27" s="6"/>
      <c r="Z27" s="6"/>
      <c r="AA27" s="6"/>
      <c r="AB27" s="6"/>
      <c r="AC27" s="6"/>
      <c r="AD27" s="6"/>
      <c r="AE27" s="6"/>
      <c r="AF27" s="6"/>
    </row>
    <row r="28" spans="1:32" s="45" customFormat="1" ht="17" customHeight="1" x14ac:dyDescent="0.2">
      <c r="A28" s="180">
        <v>26</v>
      </c>
      <c r="B28" s="253" t="s">
        <v>26</v>
      </c>
      <c r="C28" s="253" t="s">
        <v>27</v>
      </c>
      <c r="D28" s="253" t="s">
        <v>101</v>
      </c>
      <c r="E28" s="328" t="s">
        <v>29</v>
      </c>
      <c r="F28" s="328" t="s">
        <v>102</v>
      </c>
      <c r="G28" s="328" t="s">
        <v>36</v>
      </c>
      <c r="H28" s="328" t="s">
        <v>103</v>
      </c>
      <c r="I28" s="328" t="s">
        <v>33</v>
      </c>
      <c r="J28" s="361">
        <v>3.5011574074074077E-2</v>
      </c>
      <c r="K28" s="426">
        <v>4</v>
      </c>
      <c r="L28" s="378" t="s">
        <v>34</v>
      </c>
      <c r="M28" s="382">
        <v>105212</v>
      </c>
      <c r="N28" s="253" t="s">
        <v>42</v>
      </c>
      <c r="O28" s="391">
        <v>77407</v>
      </c>
      <c r="P28" s="396">
        <v>43828</v>
      </c>
      <c r="Q28" s="403">
        <v>0.73572406189408057</v>
      </c>
      <c r="R28" s="407">
        <v>0</v>
      </c>
      <c r="S28" s="411">
        <v>0</v>
      </c>
      <c r="T28" s="396">
        <v>27805</v>
      </c>
      <c r="U28" s="403">
        <v>0.26427593810591948</v>
      </c>
      <c r="V28" s="416">
        <v>19400</v>
      </c>
      <c r="W28" s="184"/>
      <c r="X28" s="156"/>
      <c r="Y28" s="24"/>
      <c r="Z28" s="24"/>
      <c r="AA28" s="24"/>
      <c r="AB28" s="24"/>
      <c r="AC28" s="24"/>
      <c r="AD28" s="24"/>
      <c r="AE28" s="24"/>
      <c r="AF28" s="24"/>
    </row>
    <row r="29" spans="1:32" s="45" customFormat="1" ht="17" customHeight="1" x14ac:dyDescent="0.2">
      <c r="A29" s="180">
        <v>27</v>
      </c>
      <c r="B29" s="251" t="s">
        <v>37</v>
      </c>
      <c r="C29" s="138" t="s">
        <v>37</v>
      </c>
      <c r="D29" s="174" t="s">
        <v>570</v>
      </c>
      <c r="E29" s="174" t="s">
        <v>29</v>
      </c>
      <c r="F29" s="177" t="s">
        <v>64</v>
      </c>
      <c r="G29" s="177" t="s">
        <v>85</v>
      </c>
      <c r="H29" s="189" t="s">
        <v>108</v>
      </c>
      <c r="I29" s="174" t="s">
        <v>33</v>
      </c>
      <c r="J29" s="218">
        <v>2.7037037037037037E-2</v>
      </c>
      <c r="K29" s="219">
        <v>4</v>
      </c>
      <c r="L29" s="143" t="s">
        <v>41</v>
      </c>
      <c r="M29" s="199">
        <v>75939</v>
      </c>
      <c r="N29" s="174" t="s">
        <v>42</v>
      </c>
      <c r="O29" s="201">
        <v>73225</v>
      </c>
      <c r="P29" s="201">
        <v>37887</v>
      </c>
      <c r="Q29" s="241">
        <v>0.96426078826426476</v>
      </c>
      <c r="R29" s="201"/>
      <c r="S29" s="248"/>
      <c r="T29" s="201">
        <v>2714</v>
      </c>
      <c r="U29" s="241">
        <v>3.5739211735735264E-2</v>
      </c>
      <c r="V29" s="201"/>
      <c r="W29" s="184"/>
      <c r="X29" s="156"/>
      <c r="Y29" s="24"/>
      <c r="Z29" s="24"/>
      <c r="AA29" s="24"/>
      <c r="AB29" s="24"/>
      <c r="AC29" s="24"/>
      <c r="AD29" s="24"/>
      <c r="AE29" s="24"/>
      <c r="AF29" s="24"/>
    </row>
    <row r="30" spans="1:32" s="45" customFormat="1" ht="17" customHeight="1" x14ac:dyDescent="0.2">
      <c r="A30" s="180">
        <v>28</v>
      </c>
      <c r="B30" s="251" t="s">
        <v>37</v>
      </c>
      <c r="C30" s="138" t="s">
        <v>37</v>
      </c>
      <c r="D30" s="142" t="s">
        <v>511</v>
      </c>
      <c r="E30" s="352" t="s">
        <v>29</v>
      </c>
      <c r="F30" s="353" t="s">
        <v>308</v>
      </c>
      <c r="G30" s="353" t="s">
        <v>105</v>
      </c>
      <c r="H30" s="143" t="s">
        <v>106</v>
      </c>
      <c r="I30" s="352" t="s">
        <v>33</v>
      </c>
      <c r="J30" s="431">
        <v>3.1296296296296301E-2</v>
      </c>
      <c r="K30" s="375">
        <v>2</v>
      </c>
      <c r="L30" s="321" t="s">
        <v>41</v>
      </c>
      <c r="M30" s="383">
        <v>73730</v>
      </c>
      <c r="N30" s="322" t="s">
        <v>42</v>
      </c>
      <c r="O30" s="394">
        <v>69594</v>
      </c>
      <c r="P30" s="400">
        <v>42012</v>
      </c>
      <c r="Q30" s="334">
        <v>0.94390343143903432</v>
      </c>
      <c r="R30" s="337"/>
      <c r="S30" s="338"/>
      <c r="T30" s="397">
        <v>4136</v>
      </c>
      <c r="U30" s="334">
        <v>5.6096568560965683E-2</v>
      </c>
      <c r="V30" s="400"/>
      <c r="W30" s="181"/>
      <c r="X30" s="154"/>
      <c r="Y30" s="6"/>
      <c r="Z30" s="6"/>
      <c r="AA30" s="6"/>
      <c r="AB30" s="6"/>
      <c r="AC30" s="6"/>
      <c r="AD30" s="6"/>
      <c r="AE30" s="6"/>
      <c r="AF30" s="6"/>
    </row>
    <row r="31" spans="1:32" s="45" customFormat="1" ht="17" customHeight="1" x14ac:dyDescent="0.2">
      <c r="A31" s="180">
        <v>29</v>
      </c>
      <c r="B31" s="251" t="s">
        <v>37</v>
      </c>
      <c r="C31" s="138" t="s">
        <v>37</v>
      </c>
      <c r="D31" s="172" t="s">
        <v>124</v>
      </c>
      <c r="E31" s="352" t="s">
        <v>29</v>
      </c>
      <c r="F31" s="173" t="s">
        <v>300</v>
      </c>
      <c r="G31" s="173"/>
      <c r="H31" s="173" t="s">
        <v>125</v>
      </c>
      <c r="I31" s="458" t="s">
        <v>33</v>
      </c>
      <c r="J31" s="462">
        <v>2.7534722222222221E-2</v>
      </c>
      <c r="K31" s="466">
        <v>1</v>
      </c>
      <c r="L31" s="379" t="s">
        <v>41</v>
      </c>
      <c r="M31" s="470">
        <v>70716</v>
      </c>
      <c r="N31" s="471" t="s">
        <v>42</v>
      </c>
      <c r="O31" s="476">
        <v>69124</v>
      </c>
      <c r="P31" s="480">
        <v>36591</v>
      </c>
      <c r="Q31" s="334">
        <v>0.97748741444651843</v>
      </c>
      <c r="R31" s="337"/>
      <c r="S31" s="338"/>
      <c r="T31" s="397">
        <v>1592</v>
      </c>
      <c r="U31" s="334">
        <v>2.2512585553481533E-2</v>
      </c>
      <c r="V31" s="480"/>
      <c r="W31" s="181"/>
      <c r="X31" s="154"/>
      <c r="Y31" s="6"/>
      <c r="Z31" s="6"/>
      <c r="AA31" s="6"/>
      <c r="AB31" s="6"/>
      <c r="AC31" s="6"/>
      <c r="AD31" s="6"/>
      <c r="AE31" s="6"/>
      <c r="AF31" s="6"/>
    </row>
    <row r="32" spans="1:32" s="45" customFormat="1" ht="17" customHeight="1" x14ac:dyDescent="0.2">
      <c r="A32" s="180">
        <v>30</v>
      </c>
      <c r="B32" s="138" t="s">
        <v>48</v>
      </c>
      <c r="C32" s="174" t="s">
        <v>133</v>
      </c>
      <c r="D32" s="174" t="s">
        <v>134</v>
      </c>
      <c r="E32" s="320" t="s">
        <v>29</v>
      </c>
      <c r="F32" s="351" t="s">
        <v>308</v>
      </c>
      <c r="G32" s="177"/>
      <c r="H32" s="191" t="s">
        <v>136</v>
      </c>
      <c r="I32" s="457" t="s">
        <v>33</v>
      </c>
      <c r="J32" s="362">
        <v>3.2384259259259258E-2</v>
      </c>
      <c r="K32" s="428">
        <v>4</v>
      </c>
      <c r="L32" s="321" t="s">
        <v>53</v>
      </c>
      <c r="M32" s="383">
        <v>70299</v>
      </c>
      <c r="N32" s="388" t="s">
        <v>87</v>
      </c>
      <c r="O32" s="392">
        <v>4626</v>
      </c>
      <c r="P32" s="397"/>
      <c r="Q32" s="482">
        <v>6.5804634489822045E-2</v>
      </c>
      <c r="R32" s="485"/>
      <c r="S32" s="488">
        <v>0</v>
      </c>
      <c r="T32" s="397">
        <v>65673</v>
      </c>
      <c r="U32" s="482">
        <v>0.9341953655101779</v>
      </c>
      <c r="V32" s="397">
        <v>39343</v>
      </c>
      <c r="W32" s="181"/>
      <c r="X32" s="154"/>
      <c r="Y32" s="6"/>
      <c r="Z32" s="6"/>
      <c r="AA32" s="6"/>
      <c r="AB32" s="6"/>
      <c r="AC32" s="6"/>
      <c r="AD32" s="6"/>
      <c r="AE32" s="6"/>
      <c r="AF32" s="6"/>
    </row>
    <row r="33" spans="1:32" s="45" customFormat="1" ht="17" customHeight="1" x14ac:dyDescent="0.2">
      <c r="A33" s="180">
        <v>31</v>
      </c>
      <c r="B33" s="253" t="s">
        <v>48</v>
      </c>
      <c r="C33" s="253" t="s">
        <v>133</v>
      </c>
      <c r="D33" s="253" t="s">
        <v>575</v>
      </c>
      <c r="E33" s="327" t="s">
        <v>29</v>
      </c>
      <c r="F33" s="327" t="s">
        <v>308</v>
      </c>
      <c r="G33" s="327" t="s">
        <v>113</v>
      </c>
      <c r="H33" s="328" t="s">
        <v>576</v>
      </c>
      <c r="I33" s="331" t="s">
        <v>33</v>
      </c>
      <c r="J33" s="346">
        <v>1.7048611111111112E-2</v>
      </c>
      <c r="K33" s="427">
        <v>9</v>
      </c>
      <c r="L33" s="329" t="s">
        <v>53</v>
      </c>
      <c r="M33" s="332">
        <v>70277</v>
      </c>
      <c r="N33" s="330" t="s">
        <v>87</v>
      </c>
      <c r="O33" s="339">
        <v>25111</v>
      </c>
      <c r="P33" s="340"/>
      <c r="Q33" s="341">
        <v>0.35731462640693257</v>
      </c>
      <c r="R33" s="342"/>
      <c r="S33" s="343">
        <v>0</v>
      </c>
      <c r="T33" s="340">
        <v>45166</v>
      </c>
      <c r="U33" s="341">
        <v>0.64268537359306743</v>
      </c>
      <c r="V33" s="344">
        <v>22439</v>
      </c>
      <c r="W33" s="181"/>
      <c r="X33" s="154"/>
      <c r="Y33" s="6"/>
      <c r="Z33" s="6"/>
      <c r="AA33" s="6"/>
      <c r="AB33" s="6"/>
      <c r="AC33" s="6"/>
      <c r="AD33" s="6"/>
      <c r="AE33" s="6"/>
      <c r="AF33" s="6"/>
    </row>
    <row r="34" spans="1:32" s="45" customFormat="1" ht="17" customHeight="1" x14ac:dyDescent="0.2">
      <c r="A34" s="180">
        <v>32</v>
      </c>
      <c r="B34" s="251" t="s">
        <v>37</v>
      </c>
      <c r="C34" s="138" t="s">
        <v>37</v>
      </c>
      <c r="D34" s="172" t="s">
        <v>121</v>
      </c>
      <c r="E34" s="352" t="s">
        <v>29</v>
      </c>
      <c r="F34" s="353" t="s">
        <v>318</v>
      </c>
      <c r="G34" s="143"/>
      <c r="H34" s="143" t="s">
        <v>123</v>
      </c>
      <c r="I34" s="359" t="s">
        <v>33</v>
      </c>
      <c r="J34" s="460">
        <v>2.6793981481481485E-2</v>
      </c>
      <c r="K34" s="465">
        <v>4</v>
      </c>
      <c r="L34" s="321" t="s">
        <v>41</v>
      </c>
      <c r="M34" s="333">
        <v>65540</v>
      </c>
      <c r="N34" s="322" t="s">
        <v>42</v>
      </c>
      <c r="O34" s="475">
        <v>59472</v>
      </c>
      <c r="P34" s="400">
        <v>33706</v>
      </c>
      <c r="Q34" s="334">
        <v>0.907415318889228</v>
      </c>
      <c r="R34" s="333"/>
      <c r="S34" s="487"/>
      <c r="T34" s="401">
        <v>6068</v>
      </c>
      <c r="U34" s="415">
        <v>9.2584681110772046E-2</v>
      </c>
      <c r="V34" s="401"/>
      <c r="W34" s="181"/>
      <c r="X34" s="154"/>
      <c r="Y34" s="6"/>
      <c r="Z34" s="6"/>
      <c r="AA34" s="6"/>
      <c r="AB34" s="6"/>
      <c r="AC34" s="6"/>
      <c r="AD34" s="6"/>
      <c r="AE34" s="6"/>
      <c r="AF34" s="6"/>
    </row>
    <row r="35" spans="1:32" s="45" customFormat="1" ht="17" customHeight="1" x14ac:dyDescent="0.2">
      <c r="A35" s="180">
        <v>33</v>
      </c>
      <c r="B35" s="251" t="s">
        <v>37</v>
      </c>
      <c r="C35" s="138" t="s">
        <v>37</v>
      </c>
      <c r="D35" s="138" t="s">
        <v>521</v>
      </c>
      <c r="E35" s="320" t="s">
        <v>29</v>
      </c>
      <c r="F35" s="139" t="s">
        <v>146</v>
      </c>
      <c r="G35" s="139" t="s">
        <v>167</v>
      </c>
      <c r="H35" s="139" t="s">
        <v>545</v>
      </c>
      <c r="I35" s="323" t="s">
        <v>33</v>
      </c>
      <c r="J35" s="460">
        <v>2.9178240740740741E-2</v>
      </c>
      <c r="K35" s="465">
        <v>1</v>
      </c>
      <c r="L35" s="321" t="s">
        <v>41</v>
      </c>
      <c r="M35" s="333">
        <v>65365</v>
      </c>
      <c r="N35" s="322" t="s">
        <v>42</v>
      </c>
      <c r="O35" s="478">
        <v>25404</v>
      </c>
      <c r="P35" s="398">
        <v>14278</v>
      </c>
      <c r="Q35" s="484">
        <v>0.38864835921364643</v>
      </c>
      <c r="R35" s="384"/>
      <c r="S35" s="335"/>
      <c r="T35" s="491">
        <v>39961</v>
      </c>
      <c r="U35" s="404">
        <v>0.61135164078635351</v>
      </c>
      <c r="V35" s="491"/>
      <c r="W35" s="181"/>
      <c r="X35" s="154"/>
      <c r="Y35" s="6"/>
      <c r="Z35" s="6"/>
      <c r="AA35" s="6"/>
      <c r="AB35" s="6"/>
      <c r="AC35" s="6"/>
      <c r="AD35" s="6"/>
      <c r="AE35" s="6"/>
      <c r="AF35" s="6"/>
    </row>
    <row r="36" spans="1:32" s="45" customFormat="1" ht="17" customHeight="1" x14ac:dyDescent="0.2">
      <c r="A36" s="180">
        <v>34</v>
      </c>
      <c r="B36" s="251" t="s">
        <v>37</v>
      </c>
      <c r="C36" s="138" t="s">
        <v>37</v>
      </c>
      <c r="D36" s="172" t="s">
        <v>513</v>
      </c>
      <c r="E36" s="451" t="s">
        <v>29</v>
      </c>
      <c r="F36" s="173" t="s">
        <v>309</v>
      </c>
      <c r="G36" s="173" t="s">
        <v>373</v>
      </c>
      <c r="H36" s="173" t="s">
        <v>523</v>
      </c>
      <c r="I36" s="458" t="s">
        <v>33</v>
      </c>
      <c r="J36" s="461">
        <v>2.7627314814814813E-2</v>
      </c>
      <c r="K36" s="466">
        <v>2</v>
      </c>
      <c r="L36" s="379" t="s">
        <v>41</v>
      </c>
      <c r="M36" s="470">
        <v>64870</v>
      </c>
      <c r="N36" s="471" t="s">
        <v>42</v>
      </c>
      <c r="O36" s="476">
        <v>63012</v>
      </c>
      <c r="P36" s="480">
        <v>30081</v>
      </c>
      <c r="Q36" s="483">
        <v>0.97135810081701868</v>
      </c>
      <c r="R36" s="486"/>
      <c r="S36" s="489"/>
      <c r="T36" s="480">
        <v>1858</v>
      </c>
      <c r="U36" s="483">
        <v>2.8641899182981347E-2</v>
      </c>
      <c r="V36" s="480"/>
      <c r="W36" s="181"/>
      <c r="X36" s="154"/>
      <c r="Y36" s="6"/>
      <c r="Z36" s="6"/>
      <c r="AA36" s="6"/>
      <c r="AB36" s="6"/>
      <c r="AC36" s="6"/>
      <c r="AD36" s="6"/>
      <c r="AE36" s="6"/>
      <c r="AF36" s="6"/>
    </row>
    <row r="37" spans="1:32" s="45" customFormat="1" ht="17" customHeight="1" x14ac:dyDescent="0.2">
      <c r="A37" s="180">
        <v>35</v>
      </c>
      <c r="B37" s="251" t="s">
        <v>37</v>
      </c>
      <c r="C37" s="138" t="s">
        <v>37</v>
      </c>
      <c r="D37" s="138" t="s">
        <v>112</v>
      </c>
      <c r="E37" s="349" t="s">
        <v>29</v>
      </c>
      <c r="F37" s="139" t="s">
        <v>308</v>
      </c>
      <c r="G37" s="139" t="s">
        <v>113</v>
      </c>
      <c r="H37" s="139" t="s">
        <v>114</v>
      </c>
      <c r="I37" s="323" t="s">
        <v>33</v>
      </c>
      <c r="J37" s="364">
        <v>2.539351851851852E-2</v>
      </c>
      <c r="K37" s="372">
        <v>4</v>
      </c>
      <c r="L37" s="321" t="s">
        <v>41</v>
      </c>
      <c r="M37" s="333">
        <v>56853</v>
      </c>
      <c r="N37" s="322" t="s">
        <v>42</v>
      </c>
      <c r="O37" s="394">
        <v>49990</v>
      </c>
      <c r="P37" s="399">
        <v>28102</v>
      </c>
      <c r="Q37" s="334">
        <v>0.87928517404534501</v>
      </c>
      <c r="R37" s="337"/>
      <c r="S37" s="338"/>
      <c r="T37" s="397">
        <v>6863</v>
      </c>
      <c r="U37" s="334">
        <v>0.12071482595465499</v>
      </c>
      <c r="V37" s="418"/>
      <c r="W37" s="181"/>
      <c r="X37" s="154"/>
      <c r="Y37" s="6"/>
      <c r="Z37" s="6"/>
      <c r="AA37" s="6"/>
      <c r="AB37" s="6"/>
      <c r="AC37" s="6"/>
      <c r="AD37" s="6"/>
      <c r="AE37" s="6"/>
      <c r="AF37" s="6"/>
    </row>
    <row r="38" spans="1:32" s="45" customFormat="1" ht="17" customHeight="1" x14ac:dyDescent="0.2">
      <c r="A38" s="180">
        <v>36</v>
      </c>
      <c r="B38" s="251" t="s">
        <v>37</v>
      </c>
      <c r="C38" s="138" t="s">
        <v>37</v>
      </c>
      <c r="D38" s="172" t="s">
        <v>603</v>
      </c>
      <c r="E38" s="349" t="s">
        <v>29</v>
      </c>
      <c r="F38" s="173" t="s">
        <v>85</v>
      </c>
      <c r="G38" s="173"/>
      <c r="H38" s="173" t="s">
        <v>604</v>
      </c>
      <c r="I38" s="458" t="s">
        <v>33</v>
      </c>
      <c r="J38" s="461">
        <v>1.9328703703703702E-2</v>
      </c>
      <c r="K38" s="466">
        <v>3</v>
      </c>
      <c r="L38" s="379" t="s">
        <v>41</v>
      </c>
      <c r="M38" s="470">
        <v>54201</v>
      </c>
      <c r="N38" s="471" t="s">
        <v>42</v>
      </c>
      <c r="O38" s="476">
        <v>10243</v>
      </c>
      <c r="P38" s="480">
        <v>6676</v>
      </c>
      <c r="Q38" s="483">
        <v>0.18898175310418627</v>
      </c>
      <c r="R38" s="486"/>
      <c r="S38" s="489"/>
      <c r="T38" s="480">
        <v>43958</v>
      </c>
      <c r="U38" s="483">
        <v>0.8110182468958137</v>
      </c>
      <c r="V38" s="480"/>
      <c r="W38" s="181"/>
      <c r="X38" s="154"/>
      <c r="Y38" s="6"/>
      <c r="Z38" s="6"/>
      <c r="AA38" s="6"/>
      <c r="AB38" s="6"/>
      <c r="AC38" s="6"/>
      <c r="AD38" s="6"/>
      <c r="AE38" s="6"/>
      <c r="AF38" s="6"/>
    </row>
    <row r="39" spans="1:32" s="45" customFormat="1" ht="17" customHeight="1" x14ac:dyDescent="0.2">
      <c r="A39" s="180">
        <v>37</v>
      </c>
      <c r="B39" s="251" t="s">
        <v>37</v>
      </c>
      <c r="C39" s="138" t="s">
        <v>37</v>
      </c>
      <c r="D39" s="174" t="s">
        <v>145</v>
      </c>
      <c r="E39" s="349" t="s">
        <v>29</v>
      </c>
      <c r="F39" s="177" t="s">
        <v>146</v>
      </c>
      <c r="G39" s="177" t="s">
        <v>147</v>
      </c>
      <c r="H39" s="191" t="s">
        <v>148</v>
      </c>
      <c r="I39" s="457" t="s">
        <v>33</v>
      </c>
      <c r="J39" s="362">
        <v>5.3240740740740734E-2</v>
      </c>
      <c r="K39" s="370">
        <v>4</v>
      </c>
      <c r="L39" s="321" t="s">
        <v>41</v>
      </c>
      <c r="M39" s="383">
        <v>53865</v>
      </c>
      <c r="N39" s="388" t="s">
        <v>42</v>
      </c>
      <c r="O39" s="392">
        <v>35947</v>
      </c>
      <c r="P39" s="397">
        <v>24963</v>
      </c>
      <c r="Q39" s="482">
        <v>0.66735356910795507</v>
      </c>
      <c r="R39" s="485"/>
      <c r="S39" s="488"/>
      <c r="T39" s="397">
        <v>17918</v>
      </c>
      <c r="U39" s="482">
        <v>0.33264643089204493</v>
      </c>
      <c r="V39" s="397"/>
      <c r="W39" s="181"/>
      <c r="X39" s="156"/>
      <c r="Y39" s="24"/>
      <c r="Z39" s="24"/>
      <c r="AA39" s="24"/>
      <c r="AB39" s="24"/>
      <c r="AC39" s="24"/>
      <c r="AD39" s="24"/>
      <c r="AE39" s="24"/>
      <c r="AF39" s="24"/>
    </row>
    <row r="40" spans="1:32" s="45" customFormat="1" ht="17" customHeight="1" x14ac:dyDescent="0.2">
      <c r="A40" s="180">
        <v>38</v>
      </c>
      <c r="B40" s="138" t="s">
        <v>66</v>
      </c>
      <c r="C40" s="138" t="s">
        <v>67</v>
      </c>
      <c r="D40" s="138" t="s">
        <v>210</v>
      </c>
      <c r="E40" s="320" t="s">
        <v>29</v>
      </c>
      <c r="F40" s="139" t="s">
        <v>146</v>
      </c>
      <c r="G40" s="139"/>
      <c r="H40" s="139" t="s">
        <v>211</v>
      </c>
      <c r="I40" s="323" t="s">
        <v>33</v>
      </c>
      <c r="J40" s="460">
        <v>1.800925925925926E-2</v>
      </c>
      <c r="K40" s="467">
        <v>4</v>
      </c>
      <c r="L40" s="321" t="s">
        <v>34</v>
      </c>
      <c r="M40" s="383">
        <v>37923</v>
      </c>
      <c r="N40" s="322" t="s">
        <v>544</v>
      </c>
      <c r="O40" s="475">
        <v>9223</v>
      </c>
      <c r="P40" s="400">
        <v>4388</v>
      </c>
      <c r="Q40" s="334">
        <v>0.24320333306964112</v>
      </c>
      <c r="R40" s="333">
        <v>0</v>
      </c>
      <c r="S40" s="336">
        <v>0</v>
      </c>
      <c r="T40" s="401">
        <v>28700</v>
      </c>
      <c r="U40" s="334">
        <v>0.75679666693035885</v>
      </c>
      <c r="V40" s="401">
        <v>22700</v>
      </c>
      <c r="W40" s="185"/>
      <c r="X40" s="2"/>
      <c r="Y40" s="3"/>
      <c r="Z40" s="3"/>
      <c r="AA40" s="3"/>
      <c r="AB40" s="3"/>
      <c r="AC40" s="3"/>
      <c r="AD40" s="3"/>
      <c r="AE40" s="3"/>
      <c r="AF40" s="3"/>
    </row>
    <row r="41" spans="1:32" s="45" customFormat="1" ht="17" customHeight="1" x14ac:dyDescent="0.2">
      <c r="A41" s="180">
        <v>39</v>
      </c>
      <c r="B41" s="177" t="s">
        <v>26</v>
      </c>
      <c r="C41" s="174" t="s">
        <v>27</v>
      </c>
      <c r="D41" s="174" t="s">
        <v>71</v>
      </c>
      <c r="E41" s="349" t="s">
        <v>29</v>
      </c>
      <c r="F41" s="177" t="s">
        <v>30</v>
      </c>
      <c r="G41" s="177"/>
      <c r="H41" s="189" t="s">
        <v>72</v>
      </c>
      <c r="I41" s="357" t="s">
        <v>33</v>
      </c>
      <c r="J41" s="362" t="s">
        <v>36</v>
      </c>
      <c r="K41" s="428">
        <v>0</v>
      </c>
      <c r="L41" s="321" t="s">
        <v>34</v>
      </c>
      <c r="M41" s="383">
        <v>37913</v>
      </c>
      <c r="N41" s="388" t="s">
        <v>543</v>
      </c>
      <c r="O41" s="392">
        <v>17644</v>
      </c>
      <c r="P41" s="397" t="s">
        <v>36</v>
      </c>
      <c r="Q41" s="334">
        <v>0.4653812676390684</v>
      </c>
      <c r="R41" s="337">
        <v>0</v>
      </c>
      <c r="S41" s="338">
        <v>0</v>
      </c>
      <c r="T41" s="397">
        <v>20269</v>
      </c>
      <c r="U41" s="334">
        <v>0.5346187323609316</v>
      </c>
      <c r="V41" s="397">
        <v>14786</v>
      </c>
      <c r="W41" s="184"/>
      <c r="X41" s="156"/>
      <c r="Y41" s="24"/>
      <c r="Z41" s="24"/>
      <c r="AA41" s="24"/>
      <c r="AB41" s="24"/>
      <c r="AC41" s="24"/>
      <c r="AD41" s="24"/>
      <c r="AE41" s="24"/>
      <c r="AF41" s="24"/>
    </row>
    <row r="42" spans="1:32" s="45" customFormat="1" ht="17" customHeight="1" x14ac:dyDescent="0.2">
      <c r="A42" s="180">
        <v>40</v>
      </c>
      <c r="B42" s="251" t="s">
        <v>37</v>
      </c>
      <c r="C42" s="138" t="s">
        <v>37</v>
      </c>
      <c r="D42" s="138" t="s">
        <v>551</v>
      </c>
      <c r="E42" s="320" t="s">
        <v>29</v>
      </c>
      <c r="F42" s="139" t="s">
        <v>318</v>
      </c>
      <c r="G42" s="139" t="s">
        <v>85</v>
      </c>
      <c r="H42" s="139" t="s">
        <v>552</v>
      </c>
      <c r="I42" s="323" t="s">
        <v>33</v>
      </c>
      <c r="J42" s="364">
        <v>3.0497685185185183E-2</v>
      </c>
      <c r="K42" s="372">
        <v>4</v>
      </c>
      <c r="L42" s="321" t="s">
        <v>41</v>
      </c>
      <c r="M42" s="383">
        <v>37656</v>
      </c>
      <c r="N42" s="322" t="s">
        <v>42</v>
      </c>
      <c r="O42" s="394">
        <v>17151</v>
      </c>
      <c r="P42" s="400">
        <v>11579</v>
      </c>
      <c r="Q42" s="334">
        <v>0.45546526449968133</v>
      </c>
      <c r="R42" s="337"/>
      <c r="S42" s="336"/>
      <c r="T42" s="400">
        <v>20505</v>
      </c>
      <c r="U42" s="334">
        <v>0.54453473550031872</v>
      </c>
      <c r="V42" s="400"/>
      <c r="W42" s="181"/>
      <c r="X42" s="154"/>
      <c r="Y42" s="6"/>
      <c r="Z42" s="6"/>
      <c r="AA42" s="6"/>
      <c r="AB42" s="6"/>
      <c r="AC42" s="6"/>
      <c r="AD42" s="6"/>
      <c r="AE42" s="6"/>
      <c r="AF42" s="6"/>
    </row>
    <row r="43" spans="1:32" s="45" customFormat="1" ht="17" customHeight="1" x14ac:dyDescent="0.2">
      <c r="A43" s="180">
        <v>41</v>
      </c>
      <c r="B43" s="251" t="s">
        <v>37</v>
      </c>
      <c r="C43" s="138" t="s">
        <v>37</v>
      </c>
      <c r="D43" s="172" t="s">
        <v>152</v>
      </c>
      <c r="E43" s="352" t="s">
        <v>29</v>
      </c>
      <c r="F43" s="143" t="s">
        <v>318</v>
      </c>
      <c r="G43" s="143" t="s">
        <v>153</v>
      </c>
      <c r="H43" s="143" t="s">
        <v>154</v>
      </c>
      <c r="I43" s="359" t="s">
        <v>33</v>
      </c>
      <c r="J43" s="364">
        <v>3.8657407407407404E-2</v>
      </c>
      <c r="K43" s="373">
        <v>4</v>
      </c>
      <c r="L43" s="324" t="s">
        <v>41</v>
      </c>
      <c r="M43" s="413">
        <v>37071</v>
      </c>
      <c r="N43" s="325" t="s">
        <v>42</v>
      </c>
      <c r="O43" s="394">
        <v>35998</v>
      </c>
      <c r="P43" s="400">
        <v>19012</v>
      </c>
      <c r="Q43" s="334">
        <v>0.97105554206792366</v>
      </c>
      <c r="R43" s="337"/>
      <c r="S43" s="487"/>
      <c r="T43" s="400">
        <v>1073</v>
      </c>
      <c r="U43" s="415">
        <v>2.8944457932076288E-2</v>
      </c>
      <c r="V43" s="400"/>
      <c r="W43" s="181"/>
      <c r="X43" s="154"/>
      <c r="Y43" s="6"/>
      <c r="Z43" s="6"/>
      <c r="AA43" s="6"/>
      <c r="AB43" s="6"/>
      <c r="AC43" s="6"/>
      <c r="AD43" s="6"/>
      <c r="AE43" s="6"/>
      <c r="AF43" s="6"/>
    </row>
    <row r="44" spans="1:32" s="45" customFormat="1" ht="17" customHeight="1" x14ac:dyDescent="0.2">
      <c r="A44" s="180">
        <v>42</v>
      </c>
      <c r="B44" s="251" t="s">
        <v>37</v>
      </c>
      <c r="C44" s="138" t="s">
        <v>37</v>
      </c>
      <c r="D44" s="172" t="s">
        <v>516</v>
      </c>
      <c r="E44" s="451" t="s">
        <v>29</v>
      </c>
      <c r="F44" s="173" t="s">
        <v>512</v>
      </c>
      <c r="G44" s="173"/>
      <c r="H44" s="173" t="s">
        <v>132</v>
      </c>
      <c r="I44" s="458" t="s">
        <v>33</v>
      </c>
      <c r="J44" s="461">
        <v>1.5590277777777778E-2</v>
      </c>
      <c r="K44" s="466">
        <v>3</v>
      </c>
      <c r="L44" s="469" t="s">
        <v>41</v>
      </c>
      <c r="M44" s="470">
        <v>36203</v>
      </c>
      <c r="N44" s="473" t="s">
        <v>42</v>
      </c>
      <c r="O44" s="476">
        <v>34077</v>
      </c>
      <c r="P44" s="480">
        <v>19757</v>
      </c>
      <c r="Q44" s="483">
        <v>0.94127558489627927</v>
      </c>
      <c r="R44" s="486"/>
      <c r="S44" s="489"/>
      <c r="T44" s="480">
        <v>2126</v>
      </c>
      <c r="U44" s="483">
        <v>5.8724415103720687E-2</v>
      </c>
      <c r="V44" s="480"/>
      <c r="W44" s="181"/>
      <c r="X44" s="154"/>
      <c r="Y44" s="6"/>
      <c r="Z44" s="6"/>
      <c r="AA44" s="6"/>
      <c r="AB44" s="6"/>
      <c r="AC44" s="6"/>
      <c r="AD44" s="6"/>
      <c r="AE44" s="6"/>
      <c r="AF44" s="6"/>
    </row>
    <row r="45" spans="1:32" s="45" customFormat="1" ht="17" customHeight="1" x14ac:dyDescent="0.2">
      <c r="A45" s="180">
        <v>43</v>
      </c>
      <c r="B45" s="253" t="s">
        <v>26</v>
      </c>
      <c r="C45" s="253" t="s">
        <v>27</v>
      </c>
      <c r="D45" s="253" t="s">
        <v>149</v>
      </c>
      <c r="E45" s="327" t="s">
        <v>29</v>
      </c>
      <c r="F45" s="328" t="s">
        <v>150</v>
      </c>
      <c r="G45" s="328" t="s">
        <v>36</v>
      </c>
      <c r="H45" s="328" t="s">
        <v>151</v>
      </c>
      <c r="I45" s="331" t="s">
        <v>33</v>
      </c>
      <c r="J45" s="346">
        <v>3.123842592592593E-2</v>
      </c>
      <c r="K45" s="427">
        <v>4</v>
      </c>
      <c r="L45" s="468" t="s">
        <v>34</v>
      </c>
      <c r="M45" s="332">
        <v>34520</v>
      </c>
      <c r="N45" s="472" t="s">
        <v>42</v>
      </c>
      <c r="O45" s="477">
        <v>28715</v>
      </c>
      <c r="P45" s="340">
        <v>20506</v>
      </c>
      <c r="Q45" s="341">
        <v>0.83183661645422946</v>
      </c>
      <c r="R45" s="342">
        <v>0</v>
      </c>
      <c r="S45" s="343">
        <v>0</v>
      </c>
      <c r="T45" s="340">
        <v>5805</v>
      </c>
      <c r="U45" s="341">
        <v>0.16816338354577057</v>
      </c>
      <c r="V45" s="344">
        <v>4005</v>
      </c>
      <c r="W45" s="181"/>
      <c r="X45" s="154"/>
      <c r="Y45" s="6"/>
      <c r="Z45" s="6"/>
      <c r="AA45" s="6"/>
      <c r="AB45" s="6"/>
      <c r="AC45" s="6"/>
      <c r="AD45" s="6"/>
      <c r="AE45" s="6"/>
      <c r="AF45" s="6"/>
    </row>
    <row r="46" spans="1:32" s="45" customFormat="1" ht="17" customHeight="1" x14ac:dyDescent="0.2">
      <c r="A46" s="180">
        <v>44</v>
      </c>
      <c r="B46" s="138" t="s">
        <v>26</v>
      </c>
      <c r="C46" s="174" t="s">
        <v>27</v>
      </c>
      <c r="D46" s="138" t="s">
        <v>109</v>
      </c>
      <c r="E46" s="174" t="s">
        <v>29</v>
      </c>
      <c r="F46" s="139" t="s">
        <v>110</v>
      </c>
      <c r="G46" s="139" t="s">
        <v>36</v>
      </c>
      <c r="H46" s="139" t="s">
        <v>111</v>
      </c>
      <c r="I46" s="139" t="s">
        <v>33</v>
      </c>
      <c r="J46" s="216">
        <v>2.7013888888888889E-2</v>
      </c>
      <c r="K46" s="420">
        <v>4</v>
      </c>
      <c r="L46" s="143" t="s">
        <v>34</v>
      </c>
      <c r="M46" s="198">
        <v>33674</v>
      </c>
      <c r="N46" s="138" t="s">
        <v>42</v>
      </c>
      <c r="O46" s="206">
        <v>29792</v>
      </c>
      <c r="P46" s="207">
        <v>23148</v>
      </c>
      <c r="Q46" s="233">
        <v>0.88471818019837267</v>
      </c>
      <c r="R46" s="198">
        <v>0</v>
      </c>
      <c r="S46" s="230">
        <v>0</v>
      </c>
      <c r="T46" s="206">
        <v>3882</v>
      </c>
      <c r="U46" s="233">
        <v>0.11528181980162737</v>
      </c>
      <c r="V46" s="234">
        <v>2887</v>
      </c>
      <c r="W46" s="181"/>
      <c r="X46" s="154"/>
      <c r="Y46" s="6"/>
      <c r="Z46" s="6"/>
      <c r="AA46" s="6"/>
      <c r="AB46" s="6"/>
      <c r="AC46" s="6"/>
      <c r="AD46" s="6"/>
      <c r="AE46" s="6"/>
      <c r="AF46" s="6"/>
    </row>
    <row r="47" spans="1:32" s="45" customFormat="1" ht="17" customHeight="1" x14ac:dyDescent="0.2">
      <c r="A47" s="180">
        <v>45</v>
      </c>
      <c r="B47" s="251" t="s">
        <v>37</v>
      </c>
      <c r="C47" s="138" t="s">
        <v>37</v>
      </c>
      <c r="D47" s="138" t="s">
        <v>166</v>
      </c>
      <c r="E47" s="139" t="s">
        <v>29</v>
      </c>
      <c r="F47" s="139" t="s">
        <v>146</v>
      </c>
      <c r="G47" s="139" t="s">
        <v>167</v>
      </c>
      <c r="H47" s="139" t="s">
        <v>168</v>
      </c>
      <c r="I47" s="139" t="s">
        <v>33</v>
      </c>
      <c r="J47" s="216">
        <v>3.4548611111111113E-2</v>
      </c>
      <c r="K47" s="217">
        <v>4</v>
      </c>
      <c r="L47" s="143" t="s">
        <v>41</v>
      </c>
      <c r="M47" s="198">
        <v>30997</v>
      </c>
      <c r="N47" s="138" t="s">
        <v>42</v>
      </c>
      <c r="O47" s="206">
        <v>23624</v>
      </c>
      <c r="P47" s="207">
        <v>17085</v>
      </c>
      <c r="Q47" s="233">
        <v>0.76213827144562374</v>
      </c>
      <c r="R47" s="206"/>
      <c r="S47" s="279"/>
      <c r="T47" s="206">
        <v>7373</v>
      </c>
      <c r="U47" s="233">
        <v>0.23786172855437623</v>
      </c>
      <c r="V47" s="234"/>
      <c r="W47" s="181"/>
      <c r="X47" s="154"/>
      <c r="Y47" s="6"/>
      <c r="Z47" s="6"/>
      <c r="AA47" s="6"/>
      <c r="AB47" s="6"/>
      <c r="AC47" s="6"/>
      <c r="AD47" s="6"/>
      <c r="AE47" s="6"/>
      <c r="AF47" s="6"/>
    </row>
    <row r="48" spans="1:32" s="45" customFormat="1" ht="17" customHeight="1" x14ac:dyDescent="0.2">
      <c r="A48" s="180">
        <v>46</v>
      </c>
      <c r="B48" s="251" t="s">
        <v>37</v>
      </c>
      <c r="C48" s="138" t="s">
        <v>37</v>
      </c>
      <c r="D48" s="172" t="s">
        <v>605</v>
      </c>
      <c r="E48" s="172" t="s">
        <v>29</v>
      </c>
      <c r="F48" s="173" t="s">
        <v>181</v>
      </c>
      <c r="G48" s="173"/>
      <c r="H48" s="173" t="s">
        <v>606</v>
      </c>
      <c r="I48" s="172" t="s">
        <v>33</v>
      </c>
      <c r="J48" s="222">
        <v>1.6134259259259261E-2</v>
      </c>
      <c r="K48" s="221">
        <v>4</v>
      </c>
      <c r="L48" s="173" t="s">
        <v>41</v>
      </c>
      <c r="M48" s="200">
        <v>30826</v>
      </c>
      <c r="N48" s="172" t="s">
        <v>42</v>
      </c>
      <c r="O48" s="209">
        <v>28268</v>
      </c>
      <c r="P48" s="209">
        <v>21298</v>
      </c>
      <c r="Q48" s="233">
        <v>0.91701810160254327</v>
      </c>
      <c r="R48" s="206"/>
      <c r="S48" s="279"/>
      <c r="T48" s="201">
        <v>2558</v>
      </c>
      <c r="U48" s="233">
        <v>8.2981898397456691E-2</v>
      </c>
      <c r="V48" s="209"/>
      <c r="W48" s="181"/>
      <c r="X48" s="154"/>
      <c r="Y48" s="6"/>
      <c r="Z48" s="6"/>
      <c r="AA48" s="6"/>
      <c r="AB48" s="6"/>
      <c r="AC48" s="6"/>
      <c r="AD48" s="6"/>
      <c r="AE48" s="6"/>
      <c r="AF48" s="6"/>
    </row>
    <row r="49" spans="1:32" s="45" customFormat="1" ht="17" customHeight="1" x14ac:dyDescent="0.2">
      <c r="A49" s="180">
        <v>47</v>
      </c>
      <c r="B49" s="251" t="s">
        <v>37</v>
      </c>
      <c r="C49" s="138" t="s">
        <v>37</v>
      </c>
      <c r="D49" s="175" t="s">
        <v>522</v>
      </c>
      <c r="E49" s="174" t="s">
        <v>29</v>
      </c>
      <c r="F49" s="143" t="s">
        <v>318</v>
      </c>
      <c r="G49" s="143" t="s">
        <v>85</v>
      </c>
      <c r="H49" s="143" t="s">
        <v>547</v>
      </c>
      <c r="I49" s="142" t="s">
        <v>33</v>
      </c>
      <c r="J49" s="249">
        <v>0</v>
      </c>
      <c r="K49" s="217">
        <v>0</v>
      </c>
      <c r="L49" s="143" t="s">
        <v>41</v>
      </c>
      <c r="M49" s="198">
        <v>29960</v>
      </c>
      <c r="N49" s="138" t="s">
        <v>42</v>
      </c>
      <c r="O49" s="206">
        <v>27638</v>
      </c>
      <c r="P49" s="206">
        <v>7221</v>
      </c>
      <c r="Q49" s="233">
        <v>0.92249666221628834</v>
      </c>
      <c r="R49" s="206"/>
      <c r="S49" s="237"/>
      <c r="T49" s="206">
        <v>2322</v>
      </c>
      <c r="U49" s="238">
        <v>7.7503337783711615E-2</v>
      </c>
      <c r="V49" s="206"/>
      <c r="W49" s="181"/>
      <c r="X49" s="154"/>
      <c r="Y49" s="6"/>
      <c r="Z49" s="6"/>
      <c r="AA49" s="6"/>
      <c r="AB49" s="6"/>
      <c r="AC49" s="6"/>
      <c r="AD49" s="6"/>
      <c r="AE49" s="6"/>
      <c r="AF49" s="6"/>
    </row>
    <row r="50" spans="1:32" s="45" customFormat="1" ht="17" customHeight="1" x14ac:dyDescent="0.2">
      <c r="A50" s="180">
        <v>48</v>
      </c>
      <c r="B50" s="174" t="s">
        <v>26</v>
      </c>
      <c r="C50" s="174" t="s">
        <v>27</v>
      </c>
      <c r="D50" s="138" t="s">
        <v>142</v>
      </c>
      <c r="E50" s="174" t="s">
        <v>29</v>
      </c>
      <c r="F50" s="139" t="s">
        <v>143</v>
      </c>
      <c r="G50" s="139" t="s">
        <v>36</v>
      </c>
      <c r="H50" s="139" t="s">
        <v>144</v>
      </c>
      <c r="I50" s="139" t="s">
        <v>33</v>
      </c>
      <c r="J50" s="216">
        <v>5.6481481481481478E-3</v>
      </c>
      <c r="K50" s="420">
        <v>3</v>
      </c>
      <c r="L50" s="143" t="s">
        <v>34</v>
      </c>
      <c r="M50" s="198">
        <v>29608</v>
      </c>
      <c r="N50" s="138" t="s">
        <v>42</v>
      </c>
      <c r="O50" s="206">
        <v>28035</v>
      </c>
      <c r="P50" s="207">
        <v>18525</v>
      </c>
      <c r="Q50" s="233">
        <v>0.94687246690083759</v>
      </c>
      <c r="R50" s="198">
        <v>0</v>
      </c>
      <c r="S50" s="230">
        <v>0</v>
      </c>
      <c r="T50" s="206">
        <v>1573</v>
      </c>
      <c r="U50" s="233">
        <v>5.3127533099162391E-2</v>
      </c>
      <c r="V50" s="234">
        <v>1134</v>
      </c>
      <c r="W50" s="181"/>
      <c r="X50" s="154"/>
      <c r="Y50" s="6"/>
      <c r="Z50" s="6"/>
      <c r="AA50" s="6"/>
      <c r="AB50" s="6"/>
      <c r="AC50" s="6"/>
      <c r="AD50" s="6"/>
      <c r="AE50" s="6"/>
      <c r="AF50" s="6"/>
    </row>
    <row r="51" spans="1:32" s="45" customFormat="1" ht="17" customHeight="1" x14ac:dyDescent="0.2">
      <c r="A51" s="180">
        <v>49</v>
      </c>
      <c r="B51" s="251" t="s">
        <v>37</v>
      </c>
      <c r="C51" s="138" t="s">
        <v>37</v>
      </c>
      <c r="D51" s="172" t="s">
        <v>155</v>
      </c>
      <c r="E51" s="142" t="s">
        <v>29</v>
      </c>
      <c r="F51" s="143" t="s">
        <v>318</v>
      </c>
      <c r="G51" s="143"/>
      <c r="H51" s="143" t="s">
        <v>156</v>
      </c>
      <c r="I51" s="142" t="s">
        <v>33</v>
      </c>
      <c r="J51" s="216">
        <v>2.4074074074074071E-2</v>
      </c>
      <c r="K51" s="217">
        <v>2</v>
      </c>
      <c r="L51" s="143" t="s">
        <v>41</v>
      </c>
      <c r="M51" s="198">
        <v>26641</v>
      </c>
      <c r="N51" s="138" t="s">
        <v>42</v>
      </c>
      <c r="O51" s="206">
        <v>25861</v>
      </c>
      <c r="P51" s="206">
        <v>16098</v>
      </c>
      <c r="Q51" s="233">
        <v>0.97072181975151084</v>
      </c>
      <c r="R51" s="206"/>
      <c r="S51" s="237"/>
      <c r="T51" s="206">
        <v>780</v>
      </c>
      <c r="U51" s="238">
        <v>2.9278180248489171E-2</v>
      </c>
      <c r="V51" s="206"/>
      <c r="W51" s="181"/>
      <c r="X51" s="154"/>
      <c r="Y51" s="6"/>
      <c r="Z51" s="6"/>
      <c r="AA51" s="6"/>
      <c r="AB51" s="6"/>
      <c r="AC51" s="6"/>
      <c r="AD51" s="6"/>
      <c r="AE51" s="6"/>
      <c r="AF51" s="6"/>
    </row>
    <row r="52" spans="1:32" s="45" customFormat="1" ht="15" customHeight="1" x14ac:dyDescent="0.2">
      <c r="A52" s="180">
        <v>50</v>
      </c>
      <c r="B52" s="170" t="s">
        <v>48</v>
      </c>
      <c r="C52" s="171" t="s">
        <v>504</v>
      </c>
      <c r="D52" s="172" t="s">
        <v>534</v>
      </c>
      <c r="E52" s="142" t="s">
        <v>29</v>
      </c>
      <c r="F52" s="143" t="s">
        <v>309</v>
      </c>
      <c r="G52" s="143" t="s">
        <v>176</v>
      </c>
      <c r="H52" s="143" t="s">
        <v>535</v>
      </c>
      <c r="I52" s="143" t="s">
        <v>33</v>
      </c>
      <c r="J52" s="216">
        <v>3.3576388888888892E-2</v>
      </c>
      <c r="K52" s="420">
        <v>4</v>
      </c>
      <c r="L52" s="143" t="s">
        <v>53</v>
      </c>
      <c r="M52" s="199">
        <v>21316</v>
      </c>
      <c r="N52" s="138" t="s">
        <v>87</v>
      </c>
      <c r="O52" s="206">
        <v>3458</v>
      </c>
      <c r="P52" s="206"/>
      <c r="Q52" s="233">
        <v>0.1622255582660912</v>
      </c>
      <c r="R52" s="206"/>
      <c r="S52" s="237">
        <v>0</v>
      </c>
      <c r="T52" s="206">
        <v>17858</v>
      </c>
      <c r="U52" s="238">
        <v>0.8377744417339088</v>
      </c>
      <c r="V52" s="206">
        <v>9343</v>
      </c>
      <c r="W52" s="181"/>
      <c r="X52" s="154"/>
      <c r="Y52" s="6"/>
      <c r="Z52" s="6"/>
      <c r="AA52" s="6"/>
      <c r="AB52" s="6"/>
      <c r="AC52" s="6"/>
      <c r="AD52" s="6"/>
      <c r="AE52" s="6"/>
      <c r="AF52" s="6"/>
    </row>
    <row r="53" spans="1:32" s="45" customFormat="1" ht="15" customHeight="1" x14ac:dyDescent="0.2">
      <c r="A53" s="180">
        <v>51</v>
      </c>
      <c r="B53" s="174" t="s">
        <v>26</v>
      </c>
      <c r="C53" s="174" t="s">
        <v>27</v>
      </c>
      <c r="D53" s="174" t="s">
        <v>126</v>
      </c>
      <c r="E53" s="174" t="s">
        <v>29</v>
      </c>
      <c r="F53" s="177" t="s">
        <v>127</v>
      </c>
      <c r="G53" s="177" t="s">
        <v>36</v>
      </c>
      <c r="H53" s="174" t="s">
        <v>128</v>
      </c>
      <c r="I53" s="177" t="s">
        <v>33</v>
      </c>
      <c r="J53" s="218">
        <v>4.0335648148148148E-2</v>
      </c>
      <c r="K53" s="423">
        <v>1</v>
      </c>
      <c r="L53" s="173" t="s">
        <v>34</v>
      </c>
      <c r="M53" s="199">
        <v>20730</v>
      </c>
      <c r="N53" s="174" t="s">
        <v>42</v>
      </c>
      <c r="O53" s="201">
        <v>19324</v>
      </c>
      <c r="P53" s="201">
        <v>13795</v>
      </c>
      <c r="Q53" s="233">
        <v>0.93217559093101787</v>
      </c>
      <c r="R53" s="206">
        <v>0</v>
      </c>
      <c r="S53" s="279">
        <v>0</v>
      </c>
      <c r="T53" s="201">
        <v>1406</v>
      </c>
      <c r="U53" s="233">
        <v>6.7824409068982155E-2</v>
      </c>
      <c r="V53" s="201">
        <v>774</v>
      </c>
      <c r="W53" s="184"/>
      <c r="X53" s="156"/>
      <c r="Y53" s="24"/>
      <c r="Z53" s="24"/>
      <c r="AA53" s="24"/>
      <c r="AB53" s="24"/>
      <c r="AC53" s="24"/>
      <c r="AD53" s="24"/>
      <c r="AE53" s="24"/>
      <c r="AF53" s="24"/>
    </row>
    <row r="54" spans="1:32" s="45" customFormat="1" ht="15" customHeight="1" x14ac:dyDescent="0.2">
      <c r="A54" s="180">
        <v>52</v>
      </c>
      <c r="B54" s="251" t="s">
        <v>524</v>
      </c>
      <c r="C54" s="252" t="s">
        <v>559</v>
      </c>
      <c r="D54" s="253" t="s">
        <v>560</v>
      </c>
      <c r="E54" s="252" t="s">
        <v>29</v>
      </c>
      <c r="F54" s="254" t="s">
        <v>127</v>
      </c>
      <c r="G54" s="254"/>
      <c r="H54" s="254" t="s">
        <v>561</v>
      </c>
      <c r="I54" s="252" t="s">
        <v>557</v>
      </c>
      <c r="J54" s="255">
        <v>2.060185185185185E-2</v>
      </c>
      <c r="K54" s="256">
        <v>6</v>
      </c>
      <c r="L54" s="254" t="s">
        <v>41</v>
      </c>
      <c r="M54" s="257">
        <v>20664</v>
      </c>
      <c r="N54" s="258" t="s">
        <v>47</v>
      </c>
      <c r="O54" s="205">
        <v>20664</v>
      </c>
      <c r="P54" s="205">
        <v>15956</v>
      </c>
      <c r="Q54" s="232">
        <v>1</v>
      </c>
      <c r="R54" s="205">
        <v>0</v>
      </c>
      <c r="S54" s="259">
        <v>0</v>
      </c>
      <c r="T54" s="205">
        <v>0</v>
      </c>
      <c r="U54" s="260">
        <v>0</v>
      </c>
      <c r="V54" s="205">
        <v>0</v>
      </c>
      <c r="W54" s="261"/>
      <c r="X54" s="262"/>
      <c r="Y54" s="263"/>
      <c r="Z54" s="263"/>
      <c r="AA54" s="263"/>
      <c r="AB54" s="263"/>
      <c r="AC54" s="263"/>
      <c r="AD54" s="263"/>
      <c r="AE54" s="263"/>
      <c r="AF54" s="263"/>
    </row>
    <row r="55" spans="1:32" s="45" customFormat="1" ht="15" customHeight="1" x14ac:dyDescent="0.2">
      <c r="A55" s="180">
        <v>53</v>
      </c>
      <c r="B55" s="251" t="s">
        <v>26</v>
      </c>
      <c r="C55" s="258" t="s">
        <v>178</v>
      </c>
      <c r="D55" s="258" t="s">
        <v>179</v>
      </c>
      <c r="E55" s="271" t="s">
        <v>29</v>
      </c>
      <c r="F55" s="271" t="s">
        <v>180</v>
      </c>
      <c r="G55" s="271" t="s">
        <v>181</v>
      </c>
      <c r="H55" s="284" t="s">
        <v>500</v>
      </c>
      <c r="I55" s="271" t="s">
        <v>33</v>
      </c>
      <c r="J55" s="255">
        <v>2.3622685185185188E-2</v>
      </c>
      <c r="K55" s="425">
        <v>4</v>
      </c>
      <c r="L55" s="254" t="s">
        <v>34</v>
      </c>
      <c r="M55" s="257">
        <v>19888</v>
      </c>
      <c r="N55" s="258" t="s">
        <v>42</v>
      </c>
      <c r="O55" s="205">
        <v>14647</v>
      </c>
      <c r="P55" s="276">
        <v>10411</v>
      </c>
      <c r="Q55" s="232">
        <v>0.73647425583266291</v>
      </c>
      <c r="R55" s="204">
        <v>0</v>
      </c>
      <c r="S55" s="272">
        <v>0</v>
      </c>
      <c r="T55" s="205">
        <v>5241</v>
      </c>
      <c r="U55" s="232">
        <v>0.26352574416733709</v>
      </c>
      <c r="V55" s="277">
        <v>3428</v>
      </c>
      <c r="W55" s="261"/>
      <c r="X55" s="262"/>
      <c r="Y55" s="263"/>
      <c r="Z55" s="263"/>
      <c r="AA55" s="263"/>
      <c r="AB55" s="263"/>
      <c r="AC55" s="263"/>
      <c r="AD55" s="263"/>
      <c r="AE55" s="263"/>
      <c r="AF55" s="263"/>
    </row>
    <row r="56" spans="1:32" s="45" customFormat="1" ht="15" customHeight="1" x14ac:dyDescent="0.2">
      <c r="A56" s="180">
        <v>54</v>
      </c>
      <c r="B56" s="174" t="s">
        <v>48</v>
      </c>
      <c r="C56" s="174" t="s">
        <v>49</v>
      </c>
      <c r="D56" s="174" t="s">
        <v>160</v>
      </c>
      <c r="E56" s="174" t="s">
        <v>29</v>
      </c>
      <c r="F56" s="177" t="s">
        <v>64</v>
      </c>
      <c r="G56" s="177" t="s">
        <v>161</v>
      </c>
      <c r="H56" s="39" t="s">
        <v>162</v>
      </c>
      <c r="I56" s="174" t="s">
        <v>33</v>
      </c>
      <c r="J56" s="218">
        <v>0</v>
      </c>
      <c r="K56" s="423">
        <v>0</v>
      </c>
      <c r="L56" s="173" t="s">
        <v>163</v>
      </c>
      <c r="M56" s="199">
        <v>17394</v>
      </c>
      <c r="N56" s="174" t="s">
        <v>87</v>
      </c>
      <c r="O56" s="201">
        <v>17394</v>
      </c>
      <c r="P56" s="201"/>
      <c r="Q56" s="233">
        <v>1</v>
      </c>
      <c r="R56" s="206"/>
      <c r="S56" s="279">
        <v>0</v>
      </c>
      <c r="T56" s="201">
        <v>0</v>
      </c>
      <c r="U56" s="233">
        <v>0</v>
      </c>
      <c r="V56" s="201">
        <v>0</v>
      </c>
      <c r="W56" s="181"/>
      <c r="X56" s="154"/>
      <c r="Y56" s="6"/>
      <c r="Z56" s="6"/>
      <c r="AA56" s="6"/>
      <c r="AB56" s="6"/>
      <c r="AC56" s="6"/>
      <c r="AD56" s="6"/>
      <c r="AE56" s="6"/>
      <c r="AF56" s="6"/>
    </row>
    <row r="57" spans="1:32" s="45" customFormat="1" ht="15" customHeight="1" x14ac:dyDescent="0.2">
      <c r="A57" s="180">
        <v>55</v>
      </c>
      <c r="B57" s="170" t="s">
        <v>26</v>
      </c>
      <c r="C57" s="171" t="s">
        <v>27</v>
      </c>
      <c r="D57" s="142" t="s">
        <v>501</v>
      </c>
      <c r="E57" s="142" t="s">
        <v>29</v>
      </c>
      <c r="F57" s="143" t="s">
        <v>143</v>
      </c>
      <c r="G57" s="143" t="s">
        <v>36</v>
      </c>
      <c r="H57" s="288" t="s">
        <v>502</v>
      </c>
      <c r="I57" s="142" t="s">
        <v>33</v>
      </c>
      <c r="J57" s="216">
        <v>6.3657407407407404E-3</v>
      </c>
      <c r="K57" s="420">
        <v>3</v>
      </c>
      <c r="L57" s="143" t="s">
        <v>34</v>
      </c>
      <c r="M57" s="199">
        <v>16959</v>
      </c>
      <c r="N57" s="138" t="s">
        <v>42</v>
      </c>
      <c r="O57" s="206">
        <v>16959</v>
      </c>
      <c r="P57" s="206">
        <v>10082</v>
      </c>
      <c r="Q57" s="233">
        <v>1</v>
      </c>
      <c r="R57" s="206">
        <v>0</v>
      </c>
      <c r="S57" s="237">
        <v>0</v>
      </c>
      <c r="T57" s="206">
        <v>0</v>
      </c>
      <c r="U57" s="238">
        <v>0</v>
      </c>
      <c r="V57" s="206">
        <v>0</v>
      </c>
      <c r="W57" s="181"/>
      <c r="X57" s="154"/>
      <c r="Y57" s="6"/>
      <c r="Z57" s="6"/>
      <c r="AA57" s="6"/>
      <c r="AB57" s="6"/>
      <c r="AC57" s="6"/>
      <c r="AD57" s="6"/>
      <c r="AE57" s="6"/>
      <c r="AF57" s="6"/>
    </row>
    <row r="58" spans="1:32" s="45" customFormat="1" ht="15" customHeight="1" x14ac:dyDescent="0.2">
      <c r="A58" s="180">
        <v>56</v>
      </c>
      <c r="B58" s="251" t="s">
        <v>37</v>
      </c>
      <c r="C58" s="138" t="s">
        <v>37</v>
      </c>
      <c r="D58" s="253" t="s">
        <v>171</v>
      </c>
      <c r="E58" s="253" t="s">
        <v>29</v>
      </c>
      <c r="F58" s="253" t="s">
        <v>140</v>
      </c>
      <c r="G58" s="253" t="s">
        <v>172</v>
      </c>
      <c r="H58" s="455" t="s">
        <v>173</v>
      </c>
      <c r="I58" s="253" t="s">
        <v>33</v>
      </c>
      <c r="J58" s="361">
        <v>2.101851851851852E-2</v>
      </c>
      <c r="K58" s="369">
        <v>4</v>
      </c>
      <c r="L58" s="381" t="s">
        <v>41</v>
      </c>
      <c r="M58" s="387">
        <v>16351</v>
      </c>
      <c r="N58" s="253" t="s">
        <v>42</v>
      </c>
      <c r="O58" s="391">
        <v>15703</v>
      </c>
      <c r="P58" s="396">
        <v>10406</v>
      </c>
      <c r="Q58" s="406">
        <v>0.96036939636719465</v>
      </c>
      <c r="R58" s="409"/>
      <c r="S58" s="414"/>
      <c r="T58" s="396">
        <v>648</v>
      </c>
      <c r="U58" s="406">
        <v>3.9630603632805336E-2</v>
      </c>
      <c r="V58" s="416"/>
      <c r="W58" s="181"/>
      <c r="X58" s="154"/>
      <c r="Y58" s="6"/>
      <c r="Z58" s="6"/>
      <c r="AA58" s="6"/>
      <c r="AB58" s="6"/>
      <c r="AC58" s="6"/>
      <c r="AD58" s="6"/>
      <c r="AE58" s="6"/>
      <c r="AF58" s="6"/>
    </row>
    <row r="59" spans="1:32" s="264" customFormat="1" ht="15" customHeight="1" x14ac:dyDescent="0.2">
      <c r="A59" s="180">
        <v>57</v>
      </c>
      <c r="B59" s="251" t="s">
        <v>37</v>
      </c>
      <c r="C59" s="138" t="s">
        <v>37</v>
      </c>
      <c r="D59" s="174" t="s">
        <v>187</v>
      </c>
      <c r="E59" s="174" t="s">
        <v>29</v>
      </c>
      <c r="F59" s="177" t="s">
        <v>308</v>
      </c>
      <c r="G59" s="177" t="s">
        <v>105</v>
      </c>
      <c r="H59" s="39" t="s">
        <v>188</v>
      </c>
      <c r="I59" s="174" t="s">
        <v>33</v>
      </c>
      <c r="J59" s="218">
        <v>2.4120370370370372E-2</v>
      </c>
      <c r="K59" s="219">
        <v>2</v>
      </c>
      <c r="L59" s="143" t="s">
        <v>41</v>
      </c>
      <c r="M59" s="199">
        <v>16083</v>
      </c>
      <c r="N59" s="174" t="s">
        <v>42</v>
      </c>
      <c r="O59" s="201">
        <v>15592</v>
      </c>
      <c r="P59" s="201">
        <v>10698</v>
      </c>
      <c r="Q59" s="235">
        <v>0.96947086986258779</v>
      </c>
      <c r="R59" s="201"/>
      <c r="S59" s="247"/>
      <c r="T59" s="201">
        <v>491</v>
      </c>
      <c r="U59" s="235">
        <v>3.0529130137412173E-2</v>
      </c>
      <c r="V59" s="201"/>
      <c r="W59" s="181"/>
      <c r="X59" s="154"/>
      <c r="Y59" s="6"/>
      <c r="Z59" s="6"/>
      <c r="AA59" s="6"/>
      <c r="AB59" s="6"/>
      <c r="AC59" s="6"/>
      <c r="AD59" s="6"/>
      <c r="AE59" s="6"/>
      <c r="AF59" s="6"/>
    </row>
    <row r="60" spans="1:32" s="45" customFormat="1" ht="15" customHeight="1" x14ac:dyDescent="0.2">
      <c r="A60" s="180">
        <v>58</v>
      </c>
      <c r="B60" s="170" t="s">
        <v>48</v>
      </c>
      <c r="C60" s="171" t="s">
        <v>49</v>
      </c>
      <c r="D60" s="172" t="s">
        <v>174</v>
      </c>
      <c r="E60" s="142" t="s">
        <v>29</v>
      </c>
      <c r="F60" s="143" t="s">
        <v>309</v>
      </c>
      <c r="G60" s="143" t="s">
        <v>176</v>
      </c>
      <c r="H60" s="192" t="s">
        <v>177</v>
      </c>
      <c r="I60" s="143" t="s">
        <v>33</v>
      </c>
      <c r="J60" s="216">
        <v>3.4618055555555555E-2</v>
      </c>
      <c r="K60" s="420">
        <v>2</v>
      </c>
      <c r="L60" s="143" t="s">
        <v>53</v>
      </c>
      <c r="M60" s="199">
        <v>14182</v>
      </c>
      <c r="N60" s="138" t="s">
        <v>87</v>
      </c>
      <c r="O60" s="206">
        <v>9727</v>
      </c>
      <c r="P60" s="206"/>
      <c r="Q60" s="233">
        <v>0.68586941193061624</v>
      </c>
      <c r="R60" s="206"/>
      <c r="S60" s="237">
        <v>0</v>
      </c>
      <c r="T60" s="206">
        <v>4455</v>
      </c>
      <c r="U60" s="238">
        <v>0.31413058806938371</v>
      </c>
      <c r="V60" s="206">
        <v>2790</v>
      </c>
      <c r="W60" s="181"/>
      <c r="X60" s="154"/>
      <c r="Y60" s="6"/>
      <c r="Z60" s="6"/>
      <c r="AA60" s="6"/>
      <c r="AB60" s="6"/>
      <c r="AC60" s="6"/>
      <c r="AD60" s="6"/>
      <c r="AE60" s="6"/>
      <c r="AF60" s="6"/>
    </row>
    <row r="61" spans="1:32" s="45" customFormat="1" ht="15" customHeight="1" x14ac:dyDescent="0.2">
      <c r="A61" s="180">
        <v>59</v>
      </c>
      <c r="B61" s="138" t="s">
        <v>26</v>
      </c>
      <c r="C61" s="138" t="s">
        <v>27</v>
      </c>
      <c r="D61" s="138" t="s">
        <v>600</v>
      </c>
      <c r="E61" s="139" t="s">
        <v>29</v>
      </c>
      <c r="F61" s="139" t="s">
        <v>143</v>
      </c>
      <c r="G61" s="139"/>
      <c r="H61" s="190" t="s">
        <v>601</v>
      </c>
      <c r="I61" s="139" t="s">
        <v>33</v>
      </c>
      <c r="J61" s="214">
        <v>1.5300925925925926E-2</v>
      </c>
      <c r="K61" s="429">
        <v>4</v>
      </c>
      <c r="L61" s="143" t="s">
        <v>34</v>
      </c>
      <c r="M61" s="198">
        <v>14126</v>
      </c>
      <c r="N61" s="138" t="s">
        <v>42</v>
      </c>
      <c r="O61" s="198">
        <v>10178</v>
      </c>
      <c r="P61" s="208">
        <v>6920</v>
      </c>
      <c r="Q61" s="233">
        <v>0.72051536174430131</v>
      </c>
      <c r="R61" s="198">
        <v>0</v>
      </c>
      <c r="S61" s="230">
        <v>0</v>
      </c>
      <c r="T61" s="208">
        <v>3948</v>
      </c>
      <c r="U61" s="233">
        <v>0.27948463825569869</v>
      </c>
      <c r="V61" s="207">
        <v>2924</v>
      </c>
      <c r="W61" s="181"/>
      <c r="X61" s="154"/>
      <c r="Y61" s="6"/>
      <c r="Z61" s="6"/>
      <c r="AA61" s="6"/>
      <c r="AB61" s="6"/>
      <c r="AC61" s="6"/>
      <c r="AD61" s="6"/>
      <c r="AE61" s="6"/>
      <c r="AF61" s="6"/>
    </row>
    <row r="62" spans="1:32" s="45" customFormat="1" ht="15" customHeight="1" x14ac:dyDescent="0.2">
      <c r="A62" s="180">
        <v>60</v>
      </c>
      <c r="B62" s="251" t="s">
        <v>37</v>
      </c>
      <c r="C62" s="138" t="s">
        <v>37</v>
      </c>
      <c r="D62" s="138" t="s">
        <v>548</v>
      </c>
      <c r="E62" s="139" t="s">
        <v>29</v>
      </c>
      <c r="F62" s="139" t="s">
        <v>308</v>
      </c>
      <c r="G62" s="139"/>
      <c r="H62" s="190" t="s">
        <v>577</v>
      </c>
      <c r="I62" s="139" t="s">
        <v>33</v>
      </c>
      <c r="J62" s="216">
        <v>3.5335648148148151E-2</v>
      </c>
      <c r="K62" s="217">
        <v>1</v>
      </c>
      <c r="L62" s="143" t="s">
        <v>41</v>
      </c>
      <c r="M62" s="199">
        <v>12775</v>
      </c>
      <c r="N62" s="138" t="s">
        <v>42</v>
      </c>
      <c r="O62" s="206">
        <v>10818</v>
      </c>
      <c r="P62" s="206">
        <v>7458</v>
      </c>
      <c r="Q62" s="233">
        <v>0.84681017612524467</v>
      </c>
      <c r="R62" s="206"/>
      <c r="S62" s="279"/>
      <c r="T62" s="206">
        <v>1957</v>
      </c>
      <c r="U62" s="233">
        <v>0.15318982387475538</v>
      </c>
      <c r="V62" s="206"/>
      <c r="W62" s="184"/>
      <c r="X62" s="157"/>
      <c r="Y62" s="30"/>
      <c r="Z62" s="30"/>
      <c r="AA62" s="30"/>
      <c r="AB62" s="30"/>
      <c r="AC62" s="30"/>
      <c r="AD62" s="30"/>
      <c r="AE62" s="30"/>
      <c r="AF62" s="30"/>
    </row>
    <row r="63" spans="1:32" s="45" customFormat="1" ht="15" customHeight="1" x14ac:dyDescent="0.2">
      <c r="A63" s="180">
        <v>61</v>
      </c>
      <c r="B63" s="251" t="s">
        <v>26</v>
      </c>
      <c r="C63" s="252" t="s">
        <v>27</v>
      </c>
      <c r="D63" s="258" t="s">
        <v>528</v>
      </c>
      <c r="E63" s="252" t="s">
        <v>29</v>
      </c>
      <c r="F63" s="271" t="s">
        <v>529</v>
      </c>
      <c r="G63" s="271" t="s">
        <v>36</v>
      </c>
      <c r="H63" s="284" t="s">
        <v>530</v>
      </c>
      <c r="I63" s="271" t="s">
        <v>33</v>
      </c>
      <c r="J63" s="255" t="s">
        <v>36</v>
      </c>
      <c r="K63" s="425">
        <v>0</v>
      </c>
      <c r="L63" s="254" t="s">
        <v>34</v>
      </c>
      <c r="M63" s="204">
        <v>11817</v>
      </c>
      <c r="N63" s="258" t="s">
        <v>42</v>
      </c>
      <c r="O63" s="205">
        <v>11718</v>
      </c>
      <c r="P63" s="205">
        <v>5364</v>
      </c>
      <c r="Q63" s="232">
        <v>0.99162223914699166</v>
      </c>
      <c r="R63" s="205">
        <v>0</v>
      </c>
      <c r="S63" s="272">
        <v>0</v>
      </c>
      <c r="T63" s="205">
        <v>99</v>
      </c>
      <c r="U63" s="232">
        <v>8.3777608530083772E-3</v>
      </c>
      <c r="V63" s="205">
        <v>58</v>
      </c>
      <c r="W63" s="273"/>
      <c r="X63" s="274"/>
      <c r="Y63" s="275"/>
      <c r="Z63" s="275"/>
      <c r="AA63" s="275"/>
      <c r="AB63" s="275"/>
      <c r="AC63" s="275"/>
      <c r="AD63" s="275"/>
      <c r="AE63" s="275"/>
      <c r="AF63" s="275"/>
    </row>
    <row r="64" spans="1:32" s="45" customFormat="1" ht="15" customHeight="1" x14ac:dyDescent="0.2">
      <c r="A64" s="180">
        <v>62</v>
      </c>
      <c r="B64" s="430" t="s">
        <v>48</v>
      </c>
      <c r="C64" s="448"/>
      <c r="D64" s="430" t="s">
        <v>593</v>
      </c>
      <c r="E64" s="421" t="s">
        <v>29</v>
      </c>
      <c r="F64" s="452" t="s">
        <v>143</v>
      </c>
      <c r="G64" s="452"/>
      <c r="H64" s="453" t="s">
        <v>594</v>
      </c>
      <c r="I64" s="452" t="s">
        <v>33</v>
      </c>
      <c r="J64" s="459">
        <v>1.2199074074074074E-2</v>
      </c>
      <c r="K64" s="464">
        <v>6</v>
      </c>
      <c r="L64" s="452" t="s">
        <v>53</v>
      </c>
      <c r="M64" s="289">
        <v>10985</v>
      </c>
      <c r="N64" s="430" t="s">
        <v>87</v>
      </c>
      <c r="O64" s="474">
        <v>10985</v>
      </c>
      <c r="P64" s="479"/>
      <c r="Q64" s="481">
        <v>1</v>
      </c>
      <c r="R64" s="289"/>
      <c r="S64" s="432">
        <v>0</v>
      </c>
      <c r="T64" s="289">
        <v>0</v>
      </c>
      <c r="U64" s="481">
        <v>0</v>
      </c>
      <c r="V64" s="474">
        <v>0</v>
      </c>
      <c r="W64" s="183"/>
      <c r="X64" s="156"/>
      <c r="Y64" s="24"/>
      <c r="Z64" s="24"/>
      <c r="AA64" s="24"/>
      <c r="AB64" s="24"/>
      <c r="AC64" s="24"/>
      <c r="AD64" s="24"/>
      <c r="AE64" s="24"/>
      <c r="AF64" s="24"/>
    </row>
    <row r="65" spans="1:32" s="45" customFormat="1" ht="15" customHeight="1" x14ac:dyDescent="0.2">
      <c r="A65" s="180">
        <v>63</v>
      </c>
      <c r="B65" s="440" t="s">
        <v>234</v>
      </c>
      <c r="C65" s="440" t="s">
        <v>234</v>
      </c>
      <c r="D65" s="440" t="s">
        <v>235</v>
      </c>
      <c r="E65" s="440" t="s">
        <v>29</v>
      </c>
      <c r="F65" s="440" t="s">
        <v>308</v>
      </c>
      <c r="G65" s="440" t="s">
        <v>451</v>
      </c>
      <c r="H65" s="440" t="s">
        <v>569</v>
      </c>
      <c r="I65" s="440" t="s">
        <v>33</v>
      </c>
      <c r="J65" s="441">
        <v>5.5555555555555558E-3</v>
      </c>
      <c r="K65" s="440">
        <v>11</v>
      </c>
      <c r="L65" s="440" t="s">
        <v>100</v>
      </c>
      <c r="M65" s="442">
        <v>10479</v>
      </c>
      <c r="N65" s="440" t="s">
        <v>59</v>
      </c>
      <c r="O65" s="442">
        <v>5188</v>
      </c>
      <c r="P65" s="440">
        <v>3320</v>
      </c>
      <c r="Q65" s="443">
        <v>0.5</v>
      </c>
      <c r="R65" s="440">
        <v>5291</v>
      </c>
      <c r="S65" s="444">
        <v>0.50490000000000002</v>
      </c>
      <c r="T65" s="440"/>
      <c r="U65" s="440"/>
      <c r="V65" s="440"/>
      <c r="W65" s="181"/>
      <c r="X65" s="154"/>
      <c r="Y65" s="6"/>
      <c r="Z65" s="6"/>
      <c r="AA65" s="6"/>
      <c r="AB65" s="6"/>
      <c r="AC65" s="6"/>
      <c r="AD65" s="6"/>
      <c r="AE65" s="6"/>
      <c r="AF65" s="6"/>
    </row>
    <row r="66" spans="1:32" s="45" customFormat="1" ht="15" customHeight="1" x14ac:dyDescent="0.2">
      <c r="A66" s="180">
        <v>64</v>
      </c>
      <c r="B66" s="433" t="s">
        <v>37</v>
      </c>
      <c r="C66" s="434" t="s">
        <v>37</v>
      </c>
      <c r="D66" s="451" t="s">
        <v>196</v>
      </c>
      <c r="E66" s="352" t="s">
        <v>29</v>
      </c>
      <c r="F66" s="353" t="s">
        <v>512</v>
      </c>
      <c r="G66" s="353"/>
      <c r="H66" s="456" t="s">
        <v>197</v>
      </c>
      <c r="I66" s="353" t="s">
        <v>33</v>
      </c>
      <c r="J66" s="435">
        <v>2.269675925925926E-2</v>
      </c>
      <c r="K66" s="436">
        <v>4</v>
      </c>
      <c r="L66" s="353" t="s">
        <v>41</v>
      </c>
      <c r="M66" s="437">
        <v>9965</v>
      </c>
      <c r="N66" s="434" t="s">
        <v>42</v>
      </c>
      <c r="O66" s="438">
        <v>9965</v>
      </c>
      <c r="P66" s="438">
        <v>5742</v>
      </c>
      <c r="Q66" s="439">
        <v>1</v>
      </c>
      <c r="R66" s="438"/>
      <c r="S66" s="490"/>
      <c r="T66" s="438">
        <v>0</v>
      </c>
      <c r="U66" s="439">
        <v>0</v>
      </c>
      <c r="V66" s="438"/>
      <c r="W66" s="181"/>
      <c r="X66" s="154"/>
      <c r="Y66" s="6"/>
      <c r="Z66" s="6"/>
      <c r="AA66" s="6"/>
      <c r="AB66" s="6"/>
      <c r="AC66" s="6"/>
      <c r="AD66" s="6"/>
      <c r="AE66" s="6"/>
      <c r="AF66" s="6"/>
    </row>
    <row r="67" spans="1:32" s="45" customFormat="1" ht="15" customHeight="1" x14ac:dyDescent="0.2">
      <c r="A67" s="180">
        <v>65</v>
      </c>
      <c r="B67" s="349" t="s">
        <v>48</v>
      </c>
      <c r="C67" s="349" t="s">
        <v>133</v>
      </c>
      <c r="D67" s="177" t="s">
        <v>223</v>
      </c>
      <c r="E67" s="174" t="s">
        <v>29</v>
      </c>
      <c r="F67" s="177" t="s">
        <v>512</v>
      </c>
      <c r="G67" s="177"/>
      <c r="H67" s="191" t="s">
        <v>536</v>
      </c>
      <c r="I67" s="177" t="s">
        <v>33</v>
      </c>
      <c r="J67" s="218">
        <v>9.9884259259259266E-3</v>
      </c>
      <c r="K67" s="423">
        <v>4</v>
      </c>
      <c r="L67" s="143" t="s">
        <v>53</v>
      </c>
      <c r="M67" s="199">
        <v>9437</v>
      </c>
      <c r="N67" s="174" t="s">
        <v>87</v>
      </c>
      <c r="O67" s="201">
        <v>8669</v>
      </c>
      <c r="P67" s="201"/>
      <c r="Q67" s="233">
        <v>0.91861820493800994</v>
      </c>
      <c r="R67" s="206"/>
      <c r="S67" s="206">
        <v>0</v>
      </c>
      <c r="T67" s="201">
        <v>768</v>
      </c>
      <c r="U67" s="233">
        <v>8.1381795061990045E-2</v>
      </c>
      <c r="V67" s="201">
        <v>442</v>
      </c>
      <c r="W67" s="184"/>
      <c r="X67" s="156"/>
      <c r="Y67" s="24"/>
      <c r="Z67" s="24"/>
      <c r="AA67" s="24"/>
      <c r="AB67" s="24"/>
      <c r="AC67" s="24"/>
      <c r="AD67" s="24"/>
      <c r="AE67" s="24"/>
      <c r="AF67" s="24"/>
    </row>
    <row r="68" spans="1:32" s="45" customFormat="1" ht="15" customHeight="1" x14ac:dyDescent="0.2">
      <c r="A68" s="180">
        <v>66</v>
      </c>
      <c r="B68" s="433" t="s">
        <v>37</v>
      </c>
      <c r="C68" s="434" t="s">
        <v>37</v>
      </c>
      <c r="D68" s="266" t="s">
        <v>201</v>
      </c>
      <c r="E68" s="266" t="s">
        <v>29</v>
      </c>
      <c r="F68" s="251" t="s">
        <v>308</v>
      </c>
      <c r="G68" s="251" t="s">
        <v>105</v>
      </c>
      <c r="H68" s="454" t="s">
        <v>202</v>
      </c>
      <c r="I68" s="266" t="s">
        <v>33</v>
      </c>
      <c r="J68" s="267">
        <v>2.7511574074074074E-2</v>
      </c>
      <c r="K68" s="268">
        <v>3</v>
      </c>
      <c r="L68" s="254" t="s">
        <v>41</v>
      </c>
      <c r="M68" s="231">
        <v>9304</v>
      </c>
      <c r="N68" s="266" t="s">
        <v>42</v>
      </c>
      <c r="O68" s="231">
        <v>8343</v>
      </c>
      <c r="P68" s="231">
        <v>6107</v>
      </c>
      <c r="Q68" s="269">
        <v>0.89671109200343935</v>
      </c>
      <c r="R68" s="231"/>
      <c r="S68" s="278"/>
      <c r="T68" s="231">
        <v>961</v>
      </c>
      <c r="U68" s="269">
        <v>0.10328890799656062</v>
      </c>
      <c r="V68" s="231"/>
      <c r="W68" s="261"/>
      <c r="X68" s="262"/>
      <c r="Y68" s="263"/>
      <c r="Z68" s="263"/>
      <c r="AA68" s="263"/>
      <c r="AB68" s="263"/>
      <c r="AC68" s="263"/>
      <c r="AD68" s="263"/>
      <c r="AE68" s="263"/>
      <c r="AF68" s="263"/>
    </row>
    <row r="69" spans="1:32" s="45" customFormat="1" ht="15" customHeight="1" x14ac:dyDescent="0.2">
      <c r="A69" s="180">
        <v>67</v>
      </c>
      <c r="B69" s="445" t="s">
        <v>66</v>
      </c>
      <c r="C69" s="449" t="s">
        <v>67</v>
      </c>
      <c r="D69" s="172" t="s">
        <v>208</v>
      </c>
      <c r="E69" s="142" t="s">
        <v>29</v>
      </c>
      <c r="F69" s="143" t="s">
        <v>64</v>
      </c>
      <c r="G69" s="143" t="s">
        <v>85</v>
      </c>
      <c r="H69" s="192" t="s">
        <v>209</v>
      </c>
      <c r="I69" s="142" t="s">
        <v>33</v>
      </c>
      <c r="J69" s="216">
        <v>3.184027777777778E-2</v>
      </c>
      <c r="K69" s="420">
        <v>4</v>
      </c>
      <c r="L69" s="143" t="s">
        <v>34</v>
      </c>
      <c r="M69" s="198">
        <v>8824</v>
      </c>
      <c r="N69" s="138" t="s">
        <v>544</v>
      </c>
      <c r="O69" s="206">
        <v>8793</v>
      </c>
      <c r="P69" s="206">
        <v>3652</v>
      </c>
      <c r="Q69" s="233">
        <v>0.99648685403445147</v>
      </c>
      <c r="R69" s="206">
        <v>0</v>
      </c>
      <c r="S69" s="237">
        <v>0</v>
      </c>
      <c r="T69" s="206">
        <v>31</v>
      </c>
      <c r="U69" s="238">
        <v>3.5131459655485041E-3</v>
      </c>
      <c r="V69" s="206">
        <v>26</v>
      </c>
      <c r="W69" s="181"/>
      <c r="X69" s="154"/>
      <c r="Y69" s="6"/>
      <c r="Z69" s="6"/>
      <c r="AA69" s="6"/>
      <c r="AB69" s="6"/>
      <c r="AC69" s="6"/>
      <c r="AD69" s="6"/>
      <c r="AE69" s="6"/>
      <c r="AF69" s="6"/>
    </row>
    <row r="70" spans="1:32" s="45" customFormat="1" ht="15" customHeight="1" x14ac:dyDescent="0.2">
      <c r="A70" s="180">
        <v>68</v>
      </c>
      <c r="B70" s="433" t="s">
        <v>37</v>
      </c>
      <c r="C70" s="434" t="s">
        <v>37</v>
      </c>
      <c r="D70" s="174" t="s">
        <v>518</v>
      </c>
      <c r="E70" s="174" t="s">
        <v>29</v>
      </c>
      <c r="F70" s="177" t="s">
        <v>308</v>
      </c>
      <c r="G70" s="177" t="s">
        <v>105</v>
      </c>
      <c r="H70" s="16" t="s">
        <v>213</v>
      </c>
      <c r="I70" s="174" t="s">
        <v>33</v>
      </c>
      <c r="J70" s="222">
        <v>2.9525462962962962E-2</v>
      </c>
      <c r="K70" s="219">
        <v>2</v>
      </c>
      <c r="L70" s="143" t="s">
        <v>41</v>
      </c>
      <c r="M70" s="199">
        <v>8799</v>
      </c>
      <c r="N70" s="174" t="s">
        <v>42</v>
      </c>
      <c r="O70" s="201">
        <v>8377</v>
      </c>
      <c r="P70" s="201">
        <v>5656</v>
      </c>
      <c r="Q70" s="198">
        <v>0.95204000454597115</v>
      </c>
      <c r="R70" s="206"/>
      <c r="S70" s="206"/>
      <c r="T70" s="201">
        <v>422</v>
      </c>
      <c r="U70" s="198">
        <v>4.7959995454028868E-2</v>
      </c>
      <c r="V70" s="201"/>
      <c r="W70" s="181"/>
      <c r="X70" s="154"/>
      <c r="Y70" s="6"/>
      <c r="Z70" s="6"/>
      <c r="AA70" s="6"/>
      <c r="AB70" s="6"/>
      <c r="AC70" s="6"/>
      <c r="AD70" s="6"/>
      <c r="AE70" s="6"/>
      <c r="AF70" s="6"/>
    </row>
    <row r="71" spans="1:32" s="45" customFormat="1" ht="15" customHeight="1" x14ac:dyDescent="0.2">
      <c r="A71" s="180">
        <v>69</v>
      </c>
      <c r="B71" s="446" t="s">
        <v>66</v>
      </c>
      <c r="C71" s="446" t="s">
        <v>214</v>
      </c>
      <c r="D71" s="253" t="s">
        <v>215</v>
      </c>
      <c r="E71" s="328" t="s">
        <v>29</v>
      </c>
      <c r="F71" s="328" t="s">
        <v>206</v>
      </c>
      <c r="G71" s="328"/>
      <c r="H71" s="355" t="s">
        <v>216</v>
      </c>
      <c r="I71" s="328" t="s">
        <v>33</v>
      </c>
      <c r="J71" s="361">
        <v>1.1712962962962963E-2</v>
      </c>
      <c r="K71" s="426">
        <v>68</v>
      </c>
      <c r="L71" s="378" t="s">
        <v>34</v>
      </c>
      <c r="M71" s="382">
        <v>8220</v>
      </c>
      <c r="N71" s="253" t="s">
        <v>544</v>
      </c>
      <c r="O71" s="391">
        <v>3820</v>
      </c>
      <c r="P71" s="396">
        <v>1079</v>
      </c>
      <c r="Q71" s="403">
        <v>0.46472019464720193</v>
      </c>
      <c r="R71" s="407">
        <v>0</v>
      </c>
      <c r="S71" s="411">
        <v>0</v>
      </c>
      <c r="T71" s="396">
        <v>4400</v>
      </c>
      <c r="U71" s="403">
        <v>0.53527980535279807</v>
      </c>
      <c r="V71" s="416">
        <v>2900</v>
      </c>
      <c r="W71" s="184"/>
      <c r="X71" s="156"/>
      <c r="Y71" s="24"/>
      <c r="Z71" s="24"/>
      <c r="AA71" s="24"/>
      <c r="AB71" s="24"/>
      <c r="AC71" s="24"/>
      <c r="AD71" s="24"/>
      <c r="AE71" s="24"/>
      <c r="AF71" s="24"/>
    </row>
    <row r="72" spans="1:32" s="45" customFormat="1" ht="15" customHeight="1" x14ac:dyDescent="0.2">
      <c r="A72" s="180">
        <v>70</v>
      </c>
      <c r="B72" s="433" t="s">
        <v>37</v>
      </c>
      <c r="C72" s="434" t="s">
        <v>37</v>
      </c>
      <c r="D72" s="174" t="s">
        <v>157</v>
      </c>
      <c r="E72" s="174" t="s">
        <v>29</v>
      </c>
      <c r="F72" s="177" t="s">
        <v>318</v>
      </c>
      <c r="G72" s="177" t="s">
        <v>158</v>
      </c>
      <c r="H72" s="16" t="s">
        <v>159</v>
      </c>
      <c r="I72" s="174" t="s">
        <v>33</v>
      </c>
      <c r="J72" s="218"/>
      <c r="K72" s="219">
        <v>0</v>
      </c>
      <c r="L72" s="143" t="s">
        <v>41</v>
      </c>
      <c r="M72" s="199">
        <v>7765</v>
      </c>
      <c r="N72" s="174" t="s">
        <v>42</v>
      </c>
      <c r="O72" s="201">
        <v>7093</v>
      </c>
      <c r="P72" s="201">
        <v>3072</v>
      </c>
      <c r="Q72" s="241">
        <v>0.91345782356728911</v>
      </c>
      <c r="R72" s="201"/>
      <c r="S72" s="242"/>
      <c r="T72" s="201">
        <v>672</v>
      </c>
      <c r="U72" s="241">
        <v>8.6542176432710879E-2</v>
      </c>
      <c r="V72" s="201"/>
      <c r="W72" s="184"/>
      <c r="X72" s="156"/>
      <c r="Y72" s="24"/>
      <c r="Z72" s="24"/>
      <c r="AA72" s="24"/>
      <c r="AB72" s="24"/>
      <c r="AC72" s="24"/>
      <c r="AD72" s="24"/>
      <c r="AE72" s="24"/>
      <c r="AF72" s="24"/>
    </row>
    <row r="73" spans="1:32" s="45" customFormat="1" ht="15" customHeight="1" x14ac:dyDescent="0.2">
      <c r="A73" s="180">
        <v>71</v>
      </c>
      <c r="B73" s="433" t="s">
        <v>48</v>
      </c>
      <c r="C73" s="434" t="s">
        <v>504</v>
      </c>
      <c r="D73" s="138" t="s">
        <v>205</v>
      </c>
      <c r="E73" s="139" t="s">
        <v>29</v>
      </c>
      <c r="F73" s="139" t="s">
        <v>206</v>
      </c>
      <c r="G73" s="139"/>
      <c r="H73" s="190" t="s">
        <v>314</v>
      </c>
      <c r="I73" s="139" t="s">
        <v>33</v>
      </c>
      <c r="J73" s="216">
        <v>0.12504629629629629</v>
      </c>
      <c r="K73" s="420">
        <v>4</v>
      </c>
      <c r="L73" s="173" t="s">
        <v>53</v>
      </c>
      <c r="M73" s="199">
        <v>7409</v>
      </c>
      <c r="N73" s="138" t="s">
        <v>87</v>
      </c>
      <c r="O73" s="206">
        <v>7409</v>
      </c>
      <c r="P73" s="206"/>
      <c r="Q73" s="233">
        <v>1</v>
      </c>
      <c r="R73" s="206"/>
      <c r="S73" s="230">
        <v>0</v>
      </c>
      <c r="T73" s="206">
        <v>0</v>
      </c>
      <c r="U73" s="233">
        <v>0</v>
      </c>
      <c r="V73" s="206">
        <v>0</v>
      </c>
      <c r="W73" s="183"/>
      <c r="X73" s="156"/>
      <c r="Y73" s="24"/>
      <c r="Z73" s="24"/>
      <c r="AA73" s="24"/>
      <c r="AB73" s="24"/>
      <c r="AC73" s="24"/>
      <c r="AD73" s="24"/>
      <c r="AE73" s="24"/>
      <c r="AF73" s="24"/>
    </row>
    <row r="74" spans="1:32" s="45" customFormat="1" ht="15" customHeight="1" x14ac:dyDescent="0.2">
      <c r="A74" s="180">
        <v>72</v>
      </c>
      <c r="B74" s="433" t="s">
        <v>37</v>
      </c>
      <c r="C74" s="434" t="s">
        <v>37</v>
      </c>
      <c r="D74" s="175" t="s">
        <v>542</v>
      </c>
      <c r="E74" s="142" t="s">
        <v>29</v>
      </c>
      <c r="F74" s="143" t="s">
        <v>318</v>
      </c>
      <c r="G74" s="143" t="s">
        <v>394</v>
      </c>
      <c r="H74" s="192" t="s">
        <v>546</v>
      </c>
      <c r="I74" s="142" t="s">
        <v>33</v>
      </c>
      <c r="J74" s="216">
        <v>2.7025462962962959E-2</v>
      </c>
      <c r="K74" s="217">
        <v>2</v>
      </c>
      <c r="L74" s="143" t="s">
        <v>41</v>
      </c>
      <c r="M74" s="198">
        <v>6662</v>
      </c>
      <c r="N74" s="138" t="s">
        <v>42</v>
      </c>
      <c r="O74" s="206">
        <v>6122</v>
      </c>
      <c r="P74" s="206">
        <v>4607</v>
      </c>
      <c r="Q74" s="233">
        <v>0.91894326028219753</v>
      </c>
      <c r="R74" s="206"/>
      <c r="S74" s="237"/>
      <c r="T74" s="206">
        <v>540</v>
      </c>
      <c r="U74" s="238">
        <v>8.1056739717802459E-2</v>
      </c>
      <c r="V74" s="206"/>
      <c r="W74" s="181"/>
      <c r="X74" s="154"/>
      <c r="Y74" s="6"/>
      <c r="Z74" s="6"/>
      <c r="AA74" s="6"/>
      <c r="AB74" s="6"/>
      <c r="AC74" s="6"/>
      <c r="AD74" s="6"/>
      <c r="AE74" s="6"/>
      <c r="AF74" s="6"/>
    </row>
    <row r="75" spans="1:32" s="45" customFormat="1" ht="15" customHeight="1" x14ac:dyDescent="0.2">
      <c r="A75" s="180">
        <v>73</v>
      </c>
      <c r="B75" s="351" t="s">
        <v>48</v>
      </c>
      <c r="C75" s="349" t="s">
        <v>133</v>
      </c>
      <c r="D75" s="174" t="s">
        <v>217</v>
      </c>
      <c r="E75" s="174" t="s">
        <v>29</v>
      </c>
      <c r="F75" s="177" t="s">
        <v>308</v>
      </c>
      <c r="G75" s="177" t="s">
        <v>105</v>
      </c>
      <c r="H75" s="191" t="s">
        <v>218</v>
      </c>
      <c r="I75" s="174" t="s">
        <v>33</v>
      </c>
      <c r="J75" s="218">
        <v>1.2453703703703703E-2</v>
      </c>
      <c r="K75" s="423">
        <v>4</v>
      </c>
      <c r="L75" s="143" t="s">
        <v>53</v>
      </c>
      <c r="M75" s="199">
        <v>6510</v>
      </c>
      <c r="N75" s="174" t="s">
        <v>87</v>
      </c>
      <c r="O75" s="201">
        <v>6168</v>
      </c>
      <c r="P75" s="201"/>
      <c r="Q75" s="241">
        <v>0.94746543778801839</v>
      </c>
      <c r="R75" s="199"/>
      <c r="S75" s="248">
        <v>0</v>
      </c>
      <c r="T75" s="201">
        <v>342</v>
      </c>
      <c r="U75" s="241">
        <v>5.2534562211981564E-2</v>
      </c>
      <c r="V75" s="201">
        <v>200</v>
      </c>
      <c r="W75" s="181"/>
      <c r="X75" s="154"/>
      <c r="Y75" s="6"/>
      <c r="Z75" s="6"/>
      <c r="AA75" s="6"/>
      <c r="AB75" s="6"/>
      <c r="AC75" s="6"/>
      <c r="AD75" s="6"/>
      <c r="AE75" s="6"/>
      <c r="AF75" s="6"/>
    </row>
    <row r="76" spans="1:32" s="45" customFormat="1" ht="15" customHeight="1" x14ac:dyDescent="0.2">
      <c r="A76" s="180">
        <v>74</v>
      </c>
      <c r="B76" s="446" t="s">
        <v>48</v>
      </c>
      <c r="C76" s="446" t="s">
        <v>49</v>
      </c>
      <c r="D76" s="253" t="s">
        <v>232</v>
      </c>
      <c r="E76" s="328" t="s">
        <v>29</v>
      </c>
      <c r="F76" s="328" t="s">
        <v>30</v>
      </c>
      <c r="G76" s="328" t="s">
        <v>119</v>
      </c>
      <c r="H76" s="355" t="s">
        <v>233</v>
      </c>
      <c r="I76" s="328" t="s">
        <v>33</v>
      </c>
      <c r="J76" s="367">
        <v>1.1180555555555555E-2</v>
      </c>
      <c r="K76" s="424">
        <v>4</v>
      </c>
      <c r="L76" s="378" t="s">
        <v>53</v>
      </c>
      <c r="M76" s="382">
        <v>5563</v>
      </c>
      <c r="N76" s="253" t="s">
        <v>87</v>
      </c>
      <c r="O76" s="391">
        <v>4043</v>
      </c>
      <c r="P76" s="396"/>
      <c r="Q76" s="403">
        <v>0.72676613338126905</v>
      </c>
      <c r="R76" s="407"/>
      <c r="S76" s="411">
        <v>0</v>
      </c>
      <c r="T76" s="396">
        <v>1520</v>
      </c>
      <c r="U76" s="403">
        <v>0.27323386661873089</v>
      </c>
      <c r="V76" s="416">
        <v>1192</v>
      </c>
      <c r="W76" s="181"/>
      <c r="X76" s="154"/>
      <c r="Y76" s="6"/>
      <c r="Z76" s="6"/>
      <c r="AA76" s="6"/>
      <c r="AB76" s="6"/>
      <c r="AC76" s="6"/>
      <c r="AD76" s="6"/>
      <c r="AE76" s="6"/>
      <c r="AF76" s="6"/>
    </row>
    <row r="77" spans="1:32" s="45" customFormat="1" ht="15" customHeight="1" x14ac:dyDescent="0.2">
      <c r="A77" s="180">
        <v>75</v>
      </c>
      <c r="B77" s="351" t="s">
        <v>48</v>
      </c>
      <c r="C77" s="349" t="s">
        <v>49</v>
      </c>
      <c r="D77" s="174" t="s">
        <v>169</v>
      </c>
      <c r="E77" s="177" t="s">
        <v>29</v>
      </c>
      <c r="F77" s="177"/>
      <c r="G77" s="177"/>
      <c r="H77" s="17" t="s">
        <v>590</v>
      </c>
      <c r="I77" s="177" t="s">
        <v>33</v>
      </c>
      <c r="J77" s="218">
        <v>6.25E-2</v>
      </c>
      <c r="K77" s="423">
        <v>1</v>
      </c>
      <c r="L77" s="143" t="s">
        <v>53</v>
      </c>
      <c r="M77" s="199">
        <v>5224</v>
      </c>
      <c r="N77" s="174" t="s">
        <v>87</v>
      </c>
      <c r="O77" s="201">
        <v>1801</v>
      </c>
      <c r="P77" s="318"/>
      <c r="Q77" s="241">
        <v>0.34475497702909647</v>
      </c>
      <c r="R77" s="319"/>
      <c r="S77" s="248">
        <v>0</v>
      </c>
      <c r="T77" s="201">
        <v>3423</v>
      </c>
      <c r="U77" s="241">
        <v>0.65524502297090348</v>
      </c>
      <c r="V77" s="210">
        <v>2426</v>
      </c>
      <c r="W77" s="183"/>
      <c r="X77" s="156"/>
      <c r="Y77" s="24"/>
      <c r="Z77" s="24"/>
      <c r="AA77" s="24"/>
      <c r="AB77" s="24"/>
      <c r="AC77" s="24"/>
      <c r="AD77" s="24"/>
      <c r="AE77" s="24"/>
      <c r="AF77" s="24"/>
    </row>
    <row r="78" spans="1:32" s="45" customFormat="1" ht="15" customHeight="1" x14ac:dyDescent="0.2">
      <c r="A78" s="180">
        <v>76</v>
      </c>
      <c r="B78" s="446" t="s">
        <v>48</v>
      </c>
      <c r="C78" s="446" t="s">
        <v>504</v>
      </c>
      <c r="D78" s="253" t="s">
        <v>228</v>
      </c>
      <c r="E78" s="328" t="s">
        <v>29</v>
      </c>
      <c r="F78" s="328" t="s">
        <v>64</v>
      </c>
      <c r="G78" s="328" t="s">
        <v>161</v>
      </c>
      <c r="H78" s="355" t="s">
        <v>229</v>
      </c>
      <c r="I78" s="328" t="s">
        <v>33</v>
      </c>
      <c r="J78" s="361">
        <v>1.7766203703703704E-2</v>
      </c>
      <c r="K78" s="426">
        <v>18</v>
      </c>
      <c r="L78" s="378" t="s">
        <v>53</v>
      </c>
      <c r="M78" s="382">
        <v>5111</v>
      </c>
      <c r="N78" s="253" t="s">
        <v>87</v>
      </c>
      <c r="O78" s="391">
        <v>5111</v>
      </c>
      <c r="P78" s="396"/>
      <c r="Q78" s="403">
        <v>1</v>
      </c>
      <c r="R78" s="407"/>
      <c r="S78" s="411">
        <v>0</v>
      </c>
      <c r="T78" s="396">
        <v>0</v>
      </c>
      <c r="U78" s="403">
        <v>0</v>
      </c>
      <c r="V78" s="416">
        <v>0</v>
      </c>
      <c r="W78" s="181"/>
      <c r="X78" s="154"/>
      <c r="Y78" s="6"/>
      <c r="Z78" s="6"/>
      <c r="AA78" s="6"/>
      <c r="AB78" s="6"/>
      <c r="AC78" s="6"/>
      <c r="AD78" s="6"/>
      <c r="AE78" s="6"/>
      <c r="AF78" s="6"/>
    </row>
    <row r="79" spans="1:32" s="45" customFormat="1" ht="15" customHeight="1" x14ac:dyDescent="0.2">
      <c r="A79" s="180">
        <v>77</v>
      </c>
      <c r="B79" s="446" t="s">
        <v>48</v>
      </c>
      <c r="C79" s="446" t="s">
        <v>49</v>
      </c>
      <c r="D79" s="253" t="s">
        <v>241</v>
      </c>
      <c r="E79" s="328" t="s">
        <v>29</v>
      </c>
      <c r="F79" s="328" t="s">
        <v>308</v>
      </c>
      <c r="G79" s="328" t="s">
        <v>451</v>
      </c>
      <c r="H79" s="455" t="s">
        <v>243</v>
      </c>
      <c r="I79" s="328" t="s">
        <v>33</v>
      </c>
      <c r="J79" s="361">
        <v>3.3206018518518517E-2</v>
      </c>
      <c r="K79" s="426">
        <v>1</v>
      </c>
      <c r="L79" s="378" t="s">
        <v>53</v>
      </c>
      <c r="M79" s="382">
        <v>4450</v>
      </c>
      <c r="N79" s="253" t="s">
        <v>87</v>
      </c>
      <c r="O79" s="391">
        <v>2789</v>
      </c>
      <c r="P79" s="396"/>
      <c r="Q79" s="403">
        <v>0.62674157303370781</v>
      </c>
      <c r="R79" s="407"/>
      <c r="S79" s="411">
        <v>0</v>
      </c>
      <c r="T79" s="396">
        <v>1661</v>
      </c>
      <c r="U79" s="403">
        <v>0.37325842696629213</v>
      </c>
      <c r="V79" s="416">
        <v>1205</v>
      </c>
      <c r="W79" s="181"/>
      <c r="X79" s="154"/>
      <c r="Y79" s="6"/>
      <c r="Z79" s="6"/>
      <c r="AA79" s="6"/>
      <c r="AB79" s="6"/>
      <c r="AC79" s="6"/>
      <c r="AD79" s="6"/>
      <c r="AE79" s="6"/>
      <c r="AF79" s="6"/>
    </row>
    <row r="80" spans="1:32" s="45" customFormat="1" ht="15" customHeight="1" x14ac:dyDescent="0.2">
      <c r="A80" s="180">
        <v>78</v>
      </c>
      <c r="B80" s="446" t="s">
        <v>66</v>
      </c>
      <c r="C80" s="446" t="s">
        <v>214</v>
      </c>
      <c r="D80" s="253" t="s">
        <v>261</v>
      </c>
      <c r="E80" s="328" t="s">
        <v>29</v>
      </c>
      <c r="F80" s="328" t="s">
        <v>206</v>
      </c>
      <c r="G80" s="328" t="s">
        <v>221</v>
      </c>
      <c r="H80" s="355" t="s">
        <v>263</v>
      </c>
      <c r="I80" s="328" t="s">
        <v>33</v>
      </c>
      <c r="J80" s="361">
        <v>3.2210648148148148E-2</v>
      </c>
      <c r="K80" s="426">
        <v>2</v>
      </c>
      <c r="L80" s="378" t="s">
        <v>34</v>
      </c>
      <c r="M80" s="382">
        <v>3900</v>
      </c>
      <c r="N80" s="253" t="s">
        <v>544</v>
      </c>
      <c r="O80" s="391">
        <v>3676</v>
      </c>
      <c r="P80" s="396">
        <v>1412</v>
      </c>
      <c r="Q80" s="403">
        <v>0.94256410256410261</v>
      </c>
      <c r="R80" s="407">
        <v>0</v>
      </c>
      <c r="S80" s="411">
        <v>0</v>
      </c>
      <c r="T80" s="396">
        <v>224</v>
      </c>
      <c r="U80" s="403">
        <v>5.7435897435897436E-2</v>
      </c>
      <c r="V80" s="416">
        <v>140</v>
      </c>
      <c r="W80" s="181"/>
      <c r="X80" s="155"/>
      <c r="Y80" s="60"/>
      <c r="Z80" s="60"/>
      <c r="AA80" s="60"/>
      <c r="AB80" s="60"/>
      <c r="AC80" s="60"/>
      <c r="AD80" s="60"/>
      <c r="AE80" s="60"/>
      <c r="AF80" s="60"/>
    </row>
    <row r="81" spans="1:32" s="45" customFormat="1" ht="15" customHeight="1" x14ac:dyDescent="0.2">
      <c r="A81" s="180">
        <v>79</v>
      </c>
      <c r="B81" s="433" t="s">
        <v>48</v>
      </c>
      <c r="C81" s="450" t="s">
        <v>49</v>
      </c>
      <c r="D81" s="253" t="s">
        <v>532</v>
      </c>
      <c r="E81" s="252" t="s">
        <v>29</v>
      </c>
      <c r="F81" s="254" t="s">
        <v>80</v>
      </c>
      <c r="G81" s="254" t="s">
        <v>360</v>
      </c>
      <c r="H81" s="283" t="s">
        <v>249</v>
      </c>
      <c r="I81" s="252" t="s">
        <v>533</v>
      </c>
      <c r="J81" s="255">
        <v>5.5439814814814813E-3</v>
      </c>
      <c r="K81" s="425">
        <v>12</v>
      </c>
      <c r="L81" s="254" t="s">
        <v>53</v>
      </c>
      <c r="M81" s="257">
        <v>3811</v>
      </c>
      <c r="N81" s="258" t="s">
        <v>87</v>
      </c>
      <c r="O81" s="205">
        <v>3811</v>
      </c>
      <c r="P81" s="205"/>
      <c r="Q81" s="232">
        <v>1</v>
      </c>
      <c r="R81" s="205"/>
      <c r="S81" s="259">
        <v>0</v>
      </c>
      <c r="T81" s="205">
        <v>0</v>
      </c>
      <c r="U81" s="260">
        <v>0</v>
      </c>
      <c r="V81" s="205">
        <v>0</v>
      </c>
      <c r="W81" s="261"/>
      <c r="X81" s="262"/>
      <c r="Y81" s="263"/>
      <c r="Z81" s="263"/>
      <c r="AA81" s="263"/>
      <c r="AB81" s="263"/>
      <c r="AC81" s="263"/>
      <c r="AD81" s="263"/>
      <c r="AE81" s="263"/>
      <c r="AF81" s="263"/>
    </row>
    <row r="82" spans="1:32" s="45" customFormat="1" ht="15" customHeight="1" x14ac:dyDescent="0.2">
      <c r="A82" s="180">
        <v>80</v>
      </c>
      <c r="B82" s="446" t="s">
        <v>48</v>
      </c>
      <c r="C82" s="446" t="s">
        <v>219</v>
      </c>
      <c r="D82" s="253" t="s">
        <v>537</v>
      </c>
      <c r="E82" s="328" t="s">
        <v>29</v>
      </c>
      <c r="F82" s="328" t="s">
        <v>206</v>
      </c>
      <c r="G82" s="328" t="s">
        <v>221</v>
      </c>
      <c r="H82" s="328" t="s">
        <v>222</v>
      </c>
      <c r="I82" s="328" t="s">
        <v>33</v>
      </c>
      <c r="J82" s="361">
        <v>0</v>
      </c>
      <c r="K82" s="426">
        <v>0</v>
      </c>
      <c r="L82" s="378" t="s">
        <v>53</v>
      </c>
      <c r="M82" s="382">
        <v>3778</v>
      </c>
      <c r="N82" s="253" t="s">
        <v>87</v>
      </c>
      <c r="O82" s="391">
        <v>34</v>
      </c>
      <c r="P82" s="396"/>
      <c r="Q82" s="403">
        <v>8.9994706193753313E-3</v>
      </c>
      <c r="R82" s="407"/>
      <c r="S82" s="411">
        <v>0</v>
      </c>
      <c r="T82" s="396">
        <v>3744</v>
      </c>
      <c r="U82" s="403">
        <v>0.99100052938062466</v>
      </c>
      <c r="V82" s="416">
        <v>2728</v>
      </c>
      <c r="W82" s="181"/>
      <c r="X82" s="154"/>
      <c r="Y82" s="6"/>
      <c r="Z82" s="6"/>
      <c r="AA82" s="6"/>
      <c r="AB82" s="6"/>
      <c r="AC82" s="6"/>
      <c r="AD82" s="6"/>
      <c r="AE82" s="6"/>
      <c r="AF82" s="6"/>
    </row>
    <row r="83" spans="1:32" s="45" customFormat="1" ht="15" customHeight="1" x14ac:dyDescent="0.2">
      <c r="A83" s="180">
        <v>81</v>
      </c>
      <c r="B83" s="433" t="s">
        <v>37</v>
      </c>
      <c r="C83" s="434" t="s">
        <v>37</v>
      </c>
      <c r="D83" s="138" t="s">
        <v>225</v>
      </c>
      <c r="E83" s="138" t="s">
        <v>29</v>
      </c>
      <c r="F83" s="139" t="s">
        <v>140</v>
      </c>
      <c r="G83" s="139" t="s">
        <v>226</v>
      </c>
      <c r="H83" s="139" t="s">
        <v>227</v>
      </c>
      <c r="I83" s="139" t="s">
        <v>33</v>
      </c>
      <c r="J83" s="214">
        <v>3.9907407407407412E-2</v>
      </c>
      <c r="K83" s="215">
        <v>1</v>
      </c>
      <c r="L83" s="143" t="s">
        <v>41</v>
      </c>
      <c r="M83" s="198">
        <v>3755</v>
      </c>
      <c r="N83" s="138" t="s">
        <v>42</v>
      </c>
      <c r="O83" s="198">
        <v>3561</v>
      </c>
      <c r="P83" s="206">
        <v>2507</v>
      </c>
      <c r="Q83" s="233">
        <v>0.9483355525965379</v>
      </c>
      <c r="R83" s="198"/>
      <c r="S83" s="230"/>
      <c r="T83" s="208">
        <v>194</v>
      </c>
      <c r="U83" s="233">
        <v>5.1664447403462051E-2</v>
      </c>
      <c r="V83" s="208"/>
      <c r="W83" s="184"/>
      <c r="X83" s="156"/>
      <c r="Y83" s="24"/>
      <c r="Z83" s="24"/>
      <c r="AA83" s="24"/>
      <c r="AB83" s="24"/>
      <c r="AC83" s="24"/>
      <c r="AD83" s="24"/>
      <c r="AE83" s="24"/>
      <c r="AF83" s="24"/>
    </row>
    <row r="84" spans="1:32" s="45" customFormat="1" ht="15" customHeight="1" x14ac:dyDescent="0.2">
      <c r="A84" s="180">
        <v>82</v>
      </c>
      <c r="B84" s="349" t="s">
        <v>48</v>
      </c>
      <c r="C84" s="434"/>
      <c r="D84" s="138" t="s">
        <v>595</v>
      </c>
      <c r="E84" s="139" t="s">
        <v>29</v>
      </c>
      <c r="F84" s="139" t="s">
        <v>127</v>
      </c>
      <c r="G84" s="139"/>
      <c r="H84" s="139" t="s">
        <v>596</v>
      </c>
      <c r="I84" s="139" t="s">
        <v>33</v>
      </c>
      <c r="J84" s="216">
        <v>1.2731481481481481E-2</v>
      </c>
      <c r="K84" s="420">
        <v>7</v>
      </c>
      <c r="L84" s="143" t="s">
        <v>53</v>
      </c>
      <c r="M84" s="198">
        <v>3710</v>
      </c>
      <c r="N84" s="138" t="s">
        <v>87</v>
      </c>
      <c r="O84" s="206">
        <v>1433</v>
      </c>
      <c r="P84" s="207"/>
      <c r="Q84" s="233">
        <v>0.38625336927223719</v>
      </c>
      <c r="R84" s="206"/>
      <c r="S84" s="279">
        <v>0</v>
      </c>
      <c r="T84" s="206">
        <v>2277</v>
      </c>
      <c r="U84" s="233">
        <v>0.61374663072776281</v>
      </c>
      <c r="V84" s="234">
        <v>1798</v>
      </c>
      <c r="W84" s="181"/>
      <c r="X84" s="154"/>
      <c r="Y84" s="6"/>
      <c r="Z84" s="6"/>
      <c r="AA84" s="6"/>
      <c r="AB84" s="6"/>
      <c r="AC84" s="6"/>
      <c r="AD84" s="6"/>
      <c r="AE84" s="6"/>
      <c r="AF84" s="6"/>
    </row>
    <row r="85" spans="1:32" s="45" customFormat="1" ht="15" customHeight="1" x14ac:dyDescent="0.2">
      <c r="A85" s="180">
        <v>83</v>
      </c>
      <c r="B85" s="446" t="s">
        <v>48</v>
      </c>
      <c r="C85" s="446"/>
      <c r="D85" s="253" t="s">
        <v>597</v>
      </c>
      <c r="E85" s="328" t="s">
        <v>29</v>
      </c>
      <c r="F85" s="328" t="s">
        <v>64</v>
      </c>
      <c r="G85" s="328"/>
      <c r="H85" s="328" t="s">
        <v>598</v>
      </c>
      <c r="I85" s="328" t="s">
        <v>33</v>
      </c>
      <c r="J85" s="361">
        <v>1.6006944444444445E-2</v>
      </c>
      <c r="K85" s="426">
        <v>4</v>
      </c>
      <c r="L85" s="378" t="s">
        <v>53</v>
      </c>
      <c r="M85" s="382">
        <v>3354</v>
      </c>
      <c r="N85" s="253" t="s">
        <v>87</v>
      </c>
      <c r="O85" s="391">
        <v>2518</v>
      </c>
      <c r="P85" s="396"/>
      <c r="Q85" s="403">
        <v>0.75074537865235536</v>
      </c>
      <c r="R85" s="407"/>
      <c r="S85" s="411">
        <v>0</v>
      </c>
      <c r="T85" s="396">
        <v>836</v>
      </c>
      <c r="U85" s="403">
        <v>0.24925462134764462</v>
      </c>
      <c r="V85" s="416">
        <v>521</v>
      </c>
      <c r="W85" s="181"/>
      <c r="X85" s="154"/>
      <c r="Y85" s="6"/>
      <c r="Z85" s="6"/>
      <c r="AA85" s="6"/>
      <c r="AB85" s="6"/>
      <c r="AC85" s="6"/>
      <c r="AD85" s="6"/>
      <c r="AE85" s="6"/>
      <c r="AF85" s="6"/>
    </row>
    <row r="86" spans="1:32" s="45" customFormat="1" ht="15" customHeight="1" x14ac:dyDescent="0.2">
      <c r="A86" s="180">
        <v>84</v>
      </c>
      <c r="B86" s="446" t="s">
        <v>26</v>
      </c>
      <c r="C86" s="446" t="s">
        <v>27</v>
      </c>
      <c r="D86" s="253" t="s">
        <v>572</v>
      </c>
      <c r="E86" s="328" t="s">
        <v>29</v>
      </c>
      <c r="F86" s="328" t="s">
        <v>143</v>
      </c>
      <c r="G86" s="328" t="s">
        <v>36</v>
      </c>
      <c r="H86" s="328" t="s">
        <v>573</v>
      </c>
      <c r="I86" s="328" t="s">
        <v>33</v>
      </c>
      <c r="J86" s="361">
        <v>2.9456018518518517E-2</v>
      </c>
      <c r="K86" s="426">
        <v>1</v>
      </c>
      <c r="L86" s="378" t="s">
        <v>34</v>
      </c>
      <c r="M86" s="382">
        <v>2872</v>
      </c>
      <c r="N86" s="253" t="s">
        <v>42</v>
      </c>
      <c r="O86" s="391">
        <v>2552</v>
      </c>
      <c r="P86" s="396">
        <v>2514</v>
      </c>
      <c r="Q86" s="403">
        <v>0.88857938718662954</v>
      </c>
      <c r="R86" s="407">
        <v>0</v>
      </c>
      <c r="S86" s="411">
        <v>0</v>
      </c>
      <c r="T86" s="396">
        <v>320</v>
      </c>
      <c r="U86" s="403">
        <v>0.11142061281337047</v>
      </c>
      <c r="V86" s="416">
        <v>280</v>
      </c>
      <c r="W86" s="184"/>
      <c r="X86" s="156"/>
      <c r="Y86" s="24"/>
      <c r="Z86" s="24"/>
      <c r="AA86" s="24"/>
      <c r="AB86" s="24"/>
      <c r="AC86" s="24"/>
      <c r="AD86" s="24"/>
      <c r="AE86" s="24"/>
      <c r="AF86" s="24"/>
    </row>
    <row r="87" spans="1:32" s="45" customFormat="1" ht="15" customHeight="1" x14ac:dyDescent="0.2">
      <c r="A87" s="180">
        <v>85</v>
      </c>
      <c r="B87" s="445" t="s">
        <v>48</v>
      </c>
      <c r="C87" s="349"/>
      <c r="D87" s="175" t="s">
        <v>599</v>
      </c>
      <c r="E87" s="174" t="s">
        <v>29</v>
      </c>
      <c r="F87" s="143" t="s">
        <v>64</v>
      </c>
      <c r="G87" s="143"/>
      <c r="H87" s="143" t="s">
        <v>598</v>
      </c>
      <c r="I87" s="142" t="s">
        <v>33</v>
      </c>
      <c r="J87" s="216">
        <v>1.8090277777777778E-2</v>
      </c>
      <c r="K87" s="420">
        <v>4</v>
      </c>
      <c r="L87" s="143" t="s">
        <v>53</v>
      </c>
      <c r="M87" s="198">
        <v>2720</v>
      </c>
      <c r="N87" s="138" t="s">
        <v>87</v>
      </c>
      <c r="O87" s="206">
        <v>1470</v>
      </c>
      <c r="P87" s="206"/>
      <c r="Q87" s="233">
        <v>0.5404411764705882</v>
      </c>
      <c r="R87" s="206"/>
      <c r="S87" s="237">
        <v>0</v>
      </c>
      <c r="T87" s="206">
        <v>1250</v>
      </c>
      <c r="U87" s="238">
        <v>0.45955882352941174</v>
      </c>
      <c r="V87" s="206">
        <v>548</v>
      </c>
      <c r="W87" s="181"/>
      <c r="X87" s="154"/>
      <c r="Y87" s="6"/>
      <c r="Z87" s="6"/>
      <c r="AA87" s="6"/>
      <c r="AB87" s="6"/>
      <c r="AC87" s="6"/>
      <c r="AD87" s="6"/>
      <c r="AE87" s="6"/>
      <c r="AF87" s="6"/>
    </row>
    <row r="88" spans="1:32" s="45" customFormat="1" ht="15" customHeight="1" x14ac:dyDescent="0.2">
      <c r="A88" s="180">
        <v>86</v>
      </c>
      <c r="B88" s="447" t="s">
        <v>66</v>
      </c>
      <c r="C88" s="449" t="s">
        <v>214</v>
      </c>
      <c r="D88" s="175" t="s">
        <v>246</v>
      </c>
      <c r="E88" s="142" t="s">
        <v>29</v>
      </c>
      <c r="F88" s="143" t="s">
        <v>30</v>
      </c>
      <c r="G88" s="143"/>
      <c r="H88" s="143" t="s">
        <v>247</v>
      </c>
      <c r="I88" s="142" t="s">
        <v>33</v>
      </c>
      <c r="J88" s="216">
        <v>6.9212962962962961E-3</v>
      </c>
      <c r="K88" s="420">
        <v>20</v>
      </c>
      <c r="L88" s="143" t="s">
        <v>34</v>
      </c>
      <c r="M88" s="198">
        <v>1956</v>
      </c>
      <c r="N88" s="138" t="s">
        <v>544</v>
      </c>
      <c r="O88" s="206">
        <v>56</v>
      </c>
      <c r="P88" s="206">
        <v>14</v>
      </c>
      <c r="Q88" s="233">
        <v>2.8629856850715747E-2</v>
      </c>
      <c r="R88" s="206">
        <v>0</v>
      </c>
      <c r="S88" s="279">
        <v>0</v>
      </c>
      <c r="T88" s="201">
        <v>1900</v>
      </c>
      <c r="U88" s="233">
        <v>0.97137014314928427</v>
      </c>
      <c r="V88" s="206">
        <v>1400</v>
      </c>
      <c r="W88" s="181"/>
      <c r="X88" s="154"/>
      <c r="Y88" s="6"/>
      <c r="Z88" s="6"/>
      <c r="AA88" s="6"/>
      <c r="AB88" s="6"/>
      <c r="AC88" s="6"/>
      <c r="AD88" s="6"/>
      <c r="AE88" s="6"/>
      <c r="AF88" s="6"/>
    </row>
    <row r="89" spans="1:32" s="45" customFormat="1" ht="15" customHeight="1" x14ac:dyDescent="0.2">
      <c r="A89" s="180">
        <v>87</v>
      </c>
      <c r="B89" s="446" t="s">
        <v>66</v>
      </c>
      <c r="C89" s="446" t="s">
        <v>214</v>
      </c>
      <c r="D89" s="253" t="s">
        <v>266</v>
      </c>
      <c r="E89" s="328" t="s">
        <v>29</v>
      </c>
      <c r="F89" s="328" t="s">
        <v>206</v>
      </c>
      <c r="G89" s="328"/>
      <c r="H89" s="328" t="s">
        <v>268</v>
      </c>
      <c r="I89" s="328" t="s">
        <v>33</v>
      </c>
      <c r="J89" s="361">
        <v>1.9085648148148147E-2</v>
      </c>
      <c r="K89" s="426">
        <v>2</v>
      </c>
      <c r="L89" s="378" t="s">
        <v>34</v>
      </c>
      <c r="M89" s="382">
        <v>1587</v>
      </c>
      <c r="N89" s="253" t="s">
        <v>544</v>
      </c>
      <c r="O89" s="391">
        <v>1454</v>
      </c>
      <c r="P89" s="396">
        <v>482</v>
      </c>
      <c r="Q89" s="403">
        <v>0.91619407687460619</v>
      </c>
      <c r="R89" s="407">
        <v>0</v>
      </c>
      <c r="S89" s="411">
        <v>0</v>
      </c>
      <c r="T89" s="396">
        <v>133</v>
      </c>
      <c r="U89" s="403">
        <v>8.3805923125393825E-2</v>
      </c>
      <c r="V89" s="416">
        <v>100</v>
      </c>
      <c r="W89" s="181"/>
      <c r="X89" s="154"/>
      <c r="Y89" s="6"/>
      <c r="Z89" s="6"/>
      <c r="AA89" s="6"/>
      <c r="AB89" s="6"/>
      <c r="AC89" s="6"/>
      <c r="AD89" s="6"/>
      <c r="AE89" s="6"/>
      <c r="AF89" s="6"/>
    </row>
    <row r="90" spans="1:32" s="45" customFormat="1" ht="15" customHeight="1" x14ac:dyDescent="0.2">
      <c r="A90" s="180">
        <v>88</v>
      </c>
      <c r="B90" s="433" t="s">
        <v>48</v>
      </c>
      <c r="C90" s="349" t="s">
        <v>49</v>
      </c>
      <c r="D90" s="174" t="s">
        <v>239</v>
      </c>
      <c r="E90" s="174" t="s">
        <v>29</v>
      </c>
      <c r="F90" s="177" t="s">
        <v>309</v>
      </c>
      <c r="G90" s="177" t="s">
        <v>176</v>
      </c>
      <c r="H90" s="191" t="s">
        <v>240</v>
      </c>
      <c r="I90" s="174" t="s">
        <v>33</v>
      </c>
      <c r="J90" s="222">
        <v>3.2083333333333332E-2</v>
      </c>
      <c r="K90" s="423">
        <v>1</v>
      </c>
      <c r="L90" s="173" t="s">
        <v>53</v>
      </c>
      <c r="M90" s="199">
        <v>1558</v>
      </c>
      <c r="N90" s="174" t="s">
        <v>87</v>
      </c>
      <c r="O90" s="201">
        <v>866</v>
      </c>
      <c r="P90" s="201"/>
      <c r="Q90" s="241">
        <v>0.55584082156611037</v>
      </c>
      <c r="R90" s="201"/>
      <c r="S90" s="237">
        <v>0</v>
      </c>
      <c r="T90" s="201">
        <v>692</v>
      </c>
      <c r="U90" s="241">
        <v>0.44415917843388958</v>
      </c>
      <c r="V90" s="201">
        <v>431</v>
      </c>
      <c r="W90" s="184"/>
      <c r="X90" s="156"/>
      <c r="Y90" s="24"/>
      <c r="Z90" s="24"/>
      <c r="AA90" s="24"/>
      <c r="AB90" s="24"/>
      <c r="AC90" s="24"/>
      <c r="AD90" s="24"/>
      <c r="AE90" s="24"/>
      <c r="AF90" s="24"/>
    </row>
    <row r="91" spans="1:32" s="45" customFormat="1" ht="15" customHeight="1" x14ac:dyDescent="0.2">
      <c r="A91" s="180">
        <v>89</v>
      </c>
      <c r="B91" s="445" t="s">
        <v>48</v>
      </c>
      <c r="C91" s="349" t="s">
        <v>49</v>
      </c>
      <c r="D91" s="175" t="s">
        <v>252</v>
      </c>
      <c r="E91" s="142" t="s">
        <v>29</v>
      </c>
      <c r="F91" s="143" t="s">
        <v>206</v>
      </c>
      <c r="G91" s="143" t="s">
        <v>262</v>
      </c>
      <c r="H91" s="143" t="s">
        <v>254</v>
      </c>
      <c r="I91" s="142" t="s">
        <v>33</v>
      </c>
      <c r="J91" s="216">
        <v>0.14570601851851853</v>
      </c>
      <c r="K91" s="420">
        <v>2</v>
      </c>
      <c r="L91" s="173" t="s">
        <v>53</v>
      </c>
      <c r="M91" s="199">
        <v>1134</v>
      </c>
      <c r="N91" s="138" t="s">
        <v>87</v>
      </c>
      <c r="O91" s="206">
        <v>1134</v>
      </c>
      <c r="P91" s="206"/>
      <c r="Q91" s="233">
        <v>1</v>
      </c>
      <c r="R91" s="206"/>
      <c r="S91" s="237">
        <v>0</v>
      </c>
      <c r="T91" s="206">
        <v>0</v>
      </c>
      <c r="U91" s="238">
        <v>0</v>
      </c>
      <c r="V91" s="206">
        <v>0</v>
      </c>
      <c r="W91" s="181"/>
      <c r="X91" s="154"/>
      <c r="Y91" s="6"/>
      <c r="Z91" s="6"/>
      <c r="AA91" s="6"/>
      <c r="AB91" s="6"/>
      <c r="AC91" s="6"/>
      <c r="AD91" s="6"/>
      <c r="AE91" s="6"/>
      <c r="AF91" s="6"/>
    </row>
    <row r="92" spans="1:32" s="45" customFormat="1" ht="15" customHeight="1" x14ac:dyDescent="0.2">
      <c r="A92" s="180">
        <v>90</v>
      </c>
      <c r="B92" s="349" t="s">
        <v>66</v>
      </c>
      <c r="C92" s="349" t="s">
        <v>67</v>
      </c>
      <c r="D92" s="138" t="s">
        <v>275</v>
      </c>
      <c r="E92" s="174" t="s">
        <v>29</v>
      </c>
      <c r="F92" s="139" t="s">
        <v>206</v>
      </c>
      <c r="G92" s="139"/>
      <c r="H92" s="139" t="s">
        <v>276</v>
      </c>
      <c r="I92" s="139" t="s">
        <v>33</v>
      </c>
      <c r="J92" s="216">
        <v>3.425925925925926E-2</v>
      </c>
      <c r="K92" s="420">
        <v>1</v>
      </c>
      <c r="L92" s="143" t="s">
        <v>34</v>
      </c>
      <c r="M92" s="198">
        <v>490</v>
      </c>
      <c r="N92" s="138" t="s">
        <v>544</v>
      </c>
      <c r="O92" s="206">
        <v>490</v>
      </c>
      <c r="P92" s="207">
        <v>192</v>
      </c>
      <c r="Q92" s="233">
        <v>1</v>
      </c>
      <c r="R92" s="206">
        <v>0</v>
      </c>
      <c r="S92" s="279">
        <v>0</v>
      </c>
      <c r="T92" s="201">
        <v>0</v>
      </c>
      <c r="U92" s="233">
        <v>0</v>
      </c>
      <c r="V92" s="234">
        <v>0</v>
      </c>
      <c r="W92" s="182"/>
      <c r="X92" s="154"/>
      <c r="Y92" s="6"/>
      <c r="Z92" s="6"/>
      <c r="AA92" s="6"/>
      <c r="AB92" s="6"/>
      <c r="AC92" s="6"/>
      <c r="AD92" s="6"/>
      <c r="AE92" s="6"/>
      <c r="AF92" s="6"/>
    </row>
    <row r="93" spans="1:32" ht="15" customHeight="1" x14ac:dyDescent="0.2">
      <c r="A93" s="180">
        <v>91</v>
      </c>
      <c r="B93" s="351" t="s">
        <v>271</v>
      </c>
      <c r="C93" s="349" t="s">
        <v>272</v>
      </c>
      <c r="D93" s="174" t="s">
        <v>273</v>
      </c>
      <c r="E93" s="174" t="s">
        <v>29</v>
      </c>
      <c r="F93" s="177" t="s">
        <v>318</v>
      </c>
      <c r="G93" s="177" t="s">
        <v>153</v>
      </c>
      <c r="H93" s="191" t="s">
        <v>274</v>
      </c>
      <c r="I93" s="174" t="s">
        <v>33</v>
      </c>
      <c r="J93" s="218">
        <v>8.2175925925925923E-3</v>
      </c>
      <c r="K93" s="423">
        <v>2</v>
      </c>
      <c r="L93" s="173" t="s">
        <v>100</v>
      </c>
      <c r="M93" s="199">
        <v>341</v>
      </c>
      <c r="N93" s="174" t="s">
        <v>35</v>
      </c>
      <c r="O93" s="201">
        <v>291</v>
      </c>
      <c r="P93" s="201"/>
      <c r="Q93" s="241">
        <v>0.85337243401759533</v>
      </c>
      <c r="R93" s="201">
        <v>0</v>
      </c>
      <c r="S93" s="248">
        <v>0</v>
      </c>
      <c r="T93" s="201">
        <v>50</v>
      </c>
      <c r="U93" s="241">
        <v>0.1466275659824047</v>
      </c>
      <c r="V93" s="201">
        <v>47</v>
      </c>
      <c r="W93" s="184"/>
      <c r="X93" s="156"/>
      <c r="Y93" s="24"/>
      <c r="Z93" s="24"/>
      <c r="AA93" s="24"/>
      <c r="AB93" s="24"/>
      <c r="AC93" s="24"/>
      <c r="AD93" s="24"/>
      <c r="AE93" s="24"/>
      <c r="AF93" s="24"/>
    </row>
    <row r="94" spans="1:32" ht="15" customHeight="1" x14ac:dyDescent="0.2">
      <c r="A94" s="180"/>
      <c r="B94" s="138"/>
      <c r="C94" s="138"/>
      <c r="D94" s="138"/>
      <c r="E94" s="139"/>
      <c r="F94" s="139"/>
      <c r="G94" s="139"/>
      <c r="H94" s="139"/>
      <c r="I94" s="139"/>
      <c r="J94" s="216"/>
      <c r="K94" s="217"/>
      <c r="L94" s="143"/>
      <c r="M94" s="198"/>
      <c r="N94" s="138"/>
      <c r="O94" s="206"/>
      <c r="P94" s="206"/>
      <c r="Q94" s="233"/>
      <c r="R94" s="206"/>
      <c r="S94" s="230"/>
      <c r="T94" s="206"/>
      <c r="U94" s="233"/>
      <c r="V94" s="206"/>
      <c r="W94" s="181"/>
      <c r="X94" s="154"/>
      <c r="Y94" s="6"/>
      <c r="Z94" s="6"/>
      <c r="AA94" s="6"/>
      <c r="AB94" s="6"/>
      <c r="AC94" s="6"/>
      <c r="AD94" s="6"/>
      <c r="AE94" s="6"/>
      <c r="AF94" s="6"/>
    </row>
    <row r="95" spans="1:32" ht="15" customHeight="1" thickBot="1" x14ac:dyDescent="0.25">
      <c r="A95" s="188"/>
      <c r="B95" s="149"/>
      <c r="C95" s="149"/>
      <c r="D95" s="149"/>
      <c r="E95" s="186"/>
      <c r="F95" s="186"/>
      <c r="G95" s="186"/>
      <c r="H95" s="186"/>
      <c r="I95" s="186"/>
      <c r="J95" s="224"/>
      <c r="K95" s="225"/>
      <c r="L95" s="187"/>
      <c r="M95" s="202"/>
      <c r="N95" s="149"/>
      <c r="O95" s="211"/>
      <c r="P95" s="211"/>
      <c r="Q95" s="243"/>
      <c r="R95" s="211"/>
      <c r="S95" s="244"/>
      <c r="T95" s="211"/>
      <c r="U95" s="243"/>
      <c r="V95" s="211"/>
      <c r="W95" s="196"/>
      <c r="X95" s="154"/>
      <c r="Y95" s="6"/>
      <c r="Z95" s="6"/>
      <c r="AA95" s="6"/>
      <c r="AB95" s="6"/>
      <c r="AC95" s="6"/>
      <c r="AD95" s="6"/>
      <c r="AE95" s="6"/>
      <c r="AF95" s="6"/>
    </row>
    <row r="96" spans="1:32" ht="15" customHeight="1" x14ac:dyDescent="0.2">
      <c r="A96" s="164"/>
      <c r="B96" s="164"/>
      <c r="C96" s="164"/>
      <c r="D96" s="164"/>
      <c r="E96" s="164"/>
      <c r="F96" s="165"/>
      <c r="G96" s="165"/>
      <c r="H96" s="164"/>
      <c r="I96" s="164"/>
      <c r="J96" s="164"/>
      <c r="K96" s="164"/>
      <c r="L96" s="164"/>
      <c r="M96" s="166"/>
      <c r="N96" s="164"/>
      <c r="O96" s="166"/>
      <c r="P96" s="164"/>
      <c r="Q96" s="167"/>
      <c r="R96" s="168"/>
      <c r="S96" s="168"/>
      <c r="T96" s="166"/>
      <c r="U96" s="167"/>
      <c r="V96" s="166"/>
      <c r="W96" s="169"/>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sheetData>
  <autoFilter ref="A2:AF95" xr:uid="{5729862E-8218-2142-BF9B-590744B7C539}">
    <sortState xmlns:xlrd2="http://schemas.microsoft.com/office/spreadsheetml/2017/richdata2" ref="A3:AF95">
      <sortCondition descending="1" ref="M2:M95"/>
    </sortState>
  </autoFilter>
  <mergeCells count="3">
    <mergeCell ref="J1:Q1"/>
    <mergeCell ref="R1:S1"/>
    <mergeCell ref="T1:V1"/>
  </mergeCells>
  <dataValidations count="22">
    <dataValidation type="list" allowBlank="1" showInputMessage="1" showErrorMessage="1" sqref="G12 G15 G10 G23 G37:G41 G43" xr:uid="{63CBF32A-ADC6-E841-97B4-1F0A2A786CE3}">
      <formula1>INDIRECT($E$10)</formula1>
    </dataValidation>
    <dataValidation type="list" allowBlank="1" showInputMessage="1" showErrorMessage="1" sqref="G13:G14 G9:G10 G90 G36:G41" xr:uid="{FEB02FE0-E2B8-7249-88C2-4E51D5C36BFE}">
      <formula1>INDIRECT($E$9)</formula1>
    </dataValidation>
    <dataValidation type="list" allowBlank="1" showInputMessage="1" showErrorMessage="1" sqref="G3:G5 G16 G82 G84 G95 G30:G34" xr:uid="{0B238562-A182-D74C-A6AF-397F0B0EBA06}">
      <formula1>INDIRECT($E$3)</formula1>
    </dataValidation>
    <dataValidation type="list" allowBlank="1" showInputMessage="1" showErrorMessage="1" sqref="G4:G5 G18 G51 G86" xr:uid="{1068B7D2-7008-BA44-A719-69D9E888D8CC}">
      <formula1>INDIRECT($E$5)</formula1>
    </dataValidation>
    <dataValidation type="list" allowBlank="1" showInputMessage="1" showErrorMessage="1" sqref="L3:L15 L30:L45" xr:uid="{F2AD7954-FB80-0547-9C45-78BBEB3A6B7D}">
      <formula1>Spôsob_nákupu</formula1>
    </dataValidation>
    <dataValidation type="list" allowBlank="1" showInputMessage="1" showErrorMessage="1" sqref="F3:F28 F50:F52 F82:F90 F92 F95 F30:F45" xr:uid="{8FC10B7F-0622-D741-B44A-3AB26E9E862D}">
      <formula1>Kategórie</formula1>
    </dataValidation>
    <dataValidation type="list" allowBlank="1" showInputMessage="1" showErrorMessage="1" sqref="G4 G15 G8:G12 G21 G89 G32:G35 G37:G42 G44:G45" xr:uid="{273458E7-50F0-AA4F-A720-915ED19CAFAB}">
      <formula1>INDIRECT($E$8)</formula1>
    </dataValidation>
    <dataValidation type="list" allowBlank="1" showInputMessage="1" showErrorMessage="1" sqref="G7 G20 G88" xr:uid="{96E4ACA6-C503-7B47-815B-0CD40EC66CEE}">
      <formula1>INDIRECT($E$7)</formula1>
    </dataValidation>
    <dataValidation type="list" allowBlank="1" showInputMessage="1" showErrorMessage="1" sqref="G15 G10:G12 G24 G35 G32:G33 G38:G41 G44:G45" xr:uid="{1FF7DC3B-AA15-674C-B990-E48BEA5B599A}">
      <formula1>INDIRECT($E$11)</formula1>
    </dataValidation>
    <dataValidation type="list" allowBlank="1" showInputMessage="1" showErrorMessage="1" sqref="G13:G14 G26 G35 G40:G41 G32:G33 G44:G45" xr:uid="{DB961D80-A358-6646-A15F-62DBE1B50DAF}">
      <formula1>INDIRECT($E$13)</formula1>
    </dataValidation>
    <dataValidation type="list" allowBlank="1" showInputMessage="1" showErrorMessage="1" sqref="G12 G15 G25 G39 G41 G43" xr:uid="{96EBEEBD-735C-D44B-AECC-6D0B1AC9850F}">
      <formula1>INDIRECT($E$12)</formula1>
    </dataValidation>
    <dataValidation type="list" allowBlank="1" showInputMessage="1" showErrorMessage="1" sqref="G6 G22 G33" xr:uid="{E2756BB0-24EA-484F-AAFA-900CB250E678}">
      <formula1>INDIRECT(F6)</formula1>
    </dataValidation>
    <dataValidation type="list" allowBlank="1" showInputMessage="1" showErrorMessage="1" sqref="G28 G38:G42 G32:G33 G35 G44:G45" xr:uid="{6E7D6D3C-CA88-9244-BDF7-5857500D8C41}">
      <formula1>INDIRECT($E$15)</formula1>
    </dataValidation>
    <dataValidation type="list" allowBlank="1" showInputMessage="1" showErrorMessage="1" sqref="G27" xr:uid="{0A0F4F4D-09FD-FA4C-BD38-417C973A65E7}">
      <formula1>INDIRECT($E$14)</formula1>
    </dataValidation>
    <dataValidation type="list" allowBlank="1" showInputMessage="1" showErrorMessage="1" sqref="G19 G52 G87 G92" xr:uid="{FE3FF366-9775-D743-9113-0575229557DD}">
      <formula1>INDIRECT($E$6)</formula1>
    </dataValidation>
    <dataValidation type="list" allowBlank="1" showInputMessage="1" showErrorMessage="1" sqref="G17 G50 G85 G31:G34" xr:uid="{2935E7B7-8176-D649-AE8B-0C7EC9D635A4}">
      <formula1>INDIRECT($E$4)</formula1>
    </dataValidation>
    <dataValidation type="list" allowBlank="1" showErrorMessage="1" sqref="F46:F49" xr:uid="{8947B5B8-B885-2C43-B2FF-987D48910DDC}">
      <formula1>Kategórie</formula1>
    </dataValidation>
    <dataValidation type="list" allowBlank="1" showErrorMessage="1" sqref="G47" xr:uid="{9410BFE9-4A3E-D64A-AD98-41F11680BA23}">
      <formula1>INDIRECT($E$7)</formula1>
    </dataValidation>
    <dataValidation type="list" allowBlank="1" showErrorMessage="1" sqref="G46" xr:uid="{5BC4EE91-EADB-FD4B-B203-A6BA0B1EC4B4}">
      <formula1>INDIRECT($E$6)</formula1>
    </dataValidation>
    <dataValidation type="list" allowBlank="1" showErrorMessage="1" sqref="G48" xr:uid="{79B55859-77DA-2D4D-B78E-3CCE70156570}">
      <formula1>INDIRECT($E$8)</formula1>
    </dataValidation>
    <dataValidation type="list" allowBlank="1" showErrorMessage="1" sqref="G49" xr:uid="{8A9C137B-3F76-7248-BCAD-5A5DFEE54BFF}">
      <formula1>INDIRECT($E$9)</formula1>
    </dataValidation>
    <dataValidation type="list" allowBlank="1" showInputMessage="1" showErrorMessage="1" sqref="G83" xr:uid="{CF71DF62-F579-4F44-B881-3CABC4FF19DF}">
      <formula1>INDIRECT(#REF!)</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FC6AD-E5E9-2444-9E7C-42E47D4C74A2}">
  <dimension ref="A1:AF108"/>
  <sheetViews>
    <sheetView showGridLines="0" topLeftCell="A55" workbookViewId="0">
      <selection activeCell="F19" sqref="F19"/>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347" t="s">
        <v>524</v>
      </c>
      <c r="C3" s="348" t="s">
        <v>554</v>
      </c>
      <c r="D3" s="348" t="s">
        <v>288</v>
      </c>
      <c r="E3" s="348" t="s">
        <v>29</v>
      </c>
      <c r="F3" s="347" t="s">
        <v>64</v>
      </c>
      <c r="G3" s="347"/>
      <c r="H3" s="354" t="s">
        <v>558</v>
      </c>
      <c r="I3" s="348" t="s">
        <v>557</v>
      </c>
      <c r="J3" s="360">
        <v>1.2766203703703703E-2</v>
      </c>
      <c r="K3" s="368">
        <v>4</v>
      </c>
      <c r="L3" s="377" t="s">
        <v>34</v>
      </c>
      <c r="M3" s="309">
        <v>1910062</v>
      </c>
      <c r="N3" s="348" t="s">
        <v>539</v>
      </c>
      <c r="O3" s="390">
        <v>83419</v>
      </c>
      <c r="P3" s="390">
        <v>53099</v>
      </c>
      <c r="Q3" s="402">
        <v>4.3673451437702022E-2</v>
      </c>
      <c r="R3" s="390">
        <v>226643</v>
      </c>
      <c r="S3" s="410">
        <v>0.11865740483816756</v>
      </c>
      <c r="T3" s="390">
        <v>1600000</v>
      </c>
      <c r="U3" s="402">
        <v>0.83766914372413037</v>
      </c>
      <c r="V3" s="390">
        <v>1145640</v>
      </c>
      <c r="W3" s="419"/>
      <c r="X3" s="156"/>
      <c r="Y3" s="24"/>
      <c r="Z3" s="24"/>
      <c r="AA3" s="24"/>
      <c r="AB3" s="24"/>
      <c r="AC3" s="24"/>
      <c r="AD3" s="24"/>
      <c r="AE3" s="24"/>
      <c r="AF3" s="24"/>
    </row>
    <row r="4" spans="1:32" s="45" customFormat="1" ht="17" customHeight="1" x14ac:dyDescent="0.2">
      <c r="A4" s="180">
        <v>2</v>
      </c>
      <c r="B4" s="253" t="s">
        <v>26</v>
      </c>
      <c r="C4" s="253" t="s">
        <v>27</v>
      </c>
      <c r="D4" s="253" t="s">
        <v>28</v>
      </c>
      <c r="E4" s="328" t="s">
        <v>29</v>
      </c>
      <c r="F4" s="328" t="s">
        <v>30</v>
      </c>
      <c r="G4" s="328" t="s">
        <v>31</v>
      </c>
      <c r="H4" s="328" t="s">
        <v>32</v>
      </c>
      <c r="I4" s="328" t="s">
        <v>33</v>
      </c>
      <c r="J4" s="365">
        <v>2.0925925925925928E-2</v>
      </c>
      <c r="K4" s="374">
        <v>29</v>
      </c>
      <c r="L4" s="378" t="s">
        <v>34</v>
      </c>
      <c r="M4" s="382">
        <v>1725988</v>
      </c>
      <c r="N4" s="253" t="s">
        <v>543</v>
      </c>
      <c r="O4" s="391">
        <v>1312219</v>
      </c>
      <c r="P4" s="396" t="s">
        <v>36</v>
      </c>
      <c r="Q4" s="403">
        <v>0.76027121857162394</v>
      </c>
      <c r="R4" s="407">
        <v>0</v>
      </c>
      <c r="S4" s="411">
        <v>0</v>
      </c>
      <c r="T4" s="396">
        <v>413769</v>
      </c>
      <c r="U4" s="403">
        <v>0.23972878142837609</v>
      </c>
      <c r="V4" s="416">
        <v>110437</v>
      </c>
      <c r="W4" s="181"/>
      <c r="X4" s="154"/>
      <c r="Y4" s="6"/>
      <c r="Z4" s="6"/>
      <c r="AA4" s="6"/>
      <c r="AB4" s="6"/>
      <c r="AC4" s="6"/>
      <c r="AD4" s="6"/>
      <c r="AE4" s="6"/>
      <c r="AF4" s="6"/>
    </row>
    <row r="5" spans="1:32" s="45" customFormat="1" ht="16" customHeight="1" x14ac:dyDescent="0.2">
      <c r="A5" s="180">
        <v>3</v>
      </c>
      <c r="B5" s="177" t="s">
        <v>55</v>
      </c>
      <c r="C5" s="174" t="s">
        <v>56</v>
      </c>
      <c r="D5" s="174" t="s">
        <v>508</v>
      </c>
      <c r="E5" s="174" t="s">
        <v>29</v>
      </c>
      <c r="F5" s="174" t="s">
        <v>30</v>
      </c>
      <c r="G5" s="174" t="s">
        <v>31</v>
      </c>
      <c r="H5" s="314" t="s">
        <v>76</v>
      </c>
      <c r="I5" s="174" t="s">
        <v>33</v>
      </c>
      <c r="J5" s="218">
        <v>2.8912037037037038E-2</v>
      </c>
      <c r="K5" s="219">
        <v>23</v>
      </c>
      <c r="L5" s="143" t="s">
        <v>34</v>
      </c>
      <c r="M5" s="199">
        <v>1306528</v>
      </c>
      <c r="N5" s="174" t="s">
        <v>59</v>
      </c>
      <c r="O5" s="201">
        <v>398118</v>
      </c>
      <c r="P5" s="219">
        <v>159247</v>
      </c>
      <c r="Q5" s="235">
        <v>0.30471447990398981</v>
      </c>
      <c r="R5" s="316">
        <v>73783</v>
      </c>
      <c r="S5" s="247">
        <v>5.6472574640574098E-2</v>
      </c>
      <c r="T5" s="201">
        <v>834627</v>
      </c>
      <c r="U5" s="235">
        <v>0.6388129454554361</v>
      </c>
      <c r="V5" s="201">
        <v>258268.52079458011</v>
      </c>
      <c r="W5" s="184"/>
      <c r="X5" s="156"/>
      <c r="Y5" s="24"/>
      <c r="Z5" s="24"/>
      <c r="AA5" s="24"/>
      <c r="AB5" s="24"/>
      <c r="AC5" s="24"/>
      <c r="AD5" s="24"/>
      <c r="AE5" s="24"/>
      <c r="AF5" s="24"/>
    </row>
    <row r="6" spans="1:32" s="45" customFormat="1" ht="17" customHeight="1" x14ac:dyDescent="0.2">
      <c r="A6" s="180">
        <v>4</v>
      </c>
      <c r="B6" s="138" t="s">
        <v>48</v>
      </c>
      <c r="C6" s="138" t="s">
        <v>49</v>
      </c>
      <c r="D6" s="138" t="s">
        <v>118</v>
      </c>
      <c r="E6" s="139" t="s">
        <v>29</v>
      </c>
      <c r="F6" s="139" t="s">
        <v>30</v>
      </c>
      <c r="G6" s="139" t="s">
        <v>98</v>
      </c>
      <c r="H6" s="139" t="s">
        <v>120</v>
      </c>
      <c r="I6" s="139" t="s">
        <v>33</v>
      </c>
      <c r="J6" s="216">
        <v>2.6087962962962962E-2</v>
      </c>
      <c r="K6" s="217">
        <v>15</v>
      </c>
      <c r="L6" s="143" t="s">
        <v>53</v>
      </c>
      <c r="M6" s="199">
        <v>822986</v>
      </c>
      <c r="N6" s="138" t="s">
        <v>87</v>
      </c>
      <c r="O6" s="206">
        <v>320875</v>
      </c>
      <c r="P6" s="206"/>
      <c r="Q6" s="233">
        <v>0.38989120106538872</v>
      </c>
      <c r="R6" s="206">
        <v>0</v>
      </c>
      <c r="S6" s="230">
        <v>0</v>
      </c>
      <c r="T6" s="206">
        <v>502111</v>
      </c>
      <c r="U6" s="233">
        <v>0.61010879893461123</v>
      </c>
      <c r="V6" s="206">
        <v>224608</v>
      </c>
      <c r="W6" s="185"/>
      <c r="X6" s="2"/>
      <c r="Y6" s="3"/>
      <c r="Z6" s="3"/>
      <c r="AA6" s="3"/>
      <c r="AB6" s="3"/>
      <c r="AC6" s="3"/>
      <c r="AD6" s="3"/>
      <c r="AE6" s="3"/>
      <c r="AF6" s="3"/>
    </row>
    <row r="7" spans="1:32" s="45" customFormat="1" ht="17" customHeight="1" x14ac:dyDescent="0.2">
      <c r="A7" s="180">
        <v>5</v>
      </c>
      <c r="B7" s="174" t="s">
        <v>55</v>
      </c>
      <c r="C7" s="174" t="s">
        <v>56</v>
      </c>
      <c r="D7" s="174" t="s">
        <v>57</v>
      </c>
      <c r="E7" s="174" t="s">
        <v>29</v>
      </c>
      <c r="F7" s="177" t="s">
        <v>30</v>
      </c>
      <c r="G7" s="177" t="s">
        <v>31</v>
      </c>
      <c r="H7" s="314" t="s">
        <v>58</v>
      </c>
      <c r="I7" s="174" t="s">
        <v>33</v>
      </c>
      <c r="J7" s="218">
        <v>8.1828703703703699E-3</v>
      </c>
      <c r="K7" s="219">
        <v>25</v>
      </c>
      <c r="L7" s="143" t="s">
        <v>34</v>
      </c>
      <c r="M7" s="199">
        <v>552568</v>
      </c>
      <c r="N7" s="174" t="s">
        <v>59</v>
      </c>
      <c r="O7" s="201">
        <v>314635</v>
      </c>
      <c r="P7" s="219">
        <v>125854</v>
      </c>
      <c r="Q7" s="233">
        <v>0.56940503250278696</v>
      </c>
      <c r="R7" s="315">
        <v>70681</v>
      </c>
      <c r="S7" s="279">
        <v>0.12791366854396202</v>
      </c>
      <c r="T7" s="201">
        <v>167252</v>
      </c>
      <c r="U7" s="233">
        <v>0.30268129895325102</v>
      </c>
      <c r="V7" s="201">
        <v>43116.624097685453</v>
      </c>
      <c r="W7" s="181"/>
      <c r="X7" s="154"/>
      <c r="Y7" s="6"/>
      <c r="Z7" s="6"/>
      <c r="AA7" s="6"/>
      <c r="AB7" s="6"/>
      <c r="AC7" s="6"/>
      <c r="AD7" s="6"/>
      <c r="AE7" s="6"/>
      <c r="AF7" s="6"/>
    </row>
    <row r="8" spans="1:32" s="45" customFormat="1" ht="17" customHeight="1" x14ac:dyDescent="0.2">
      <c r="A8" s="180">
        <v>6</v>
      </c>
      <c r="B8" s="170" t="s">
        <v>37</v>
      </c>
      <c r="C8" s="171" t="s">
        <v>37</v>
      </c>
      <c r="D8" s="172" t="s">
        <v>38</v>
      </c>
      <c r="E8" s="142" t="s">
        <v>29</v>
      </c>
      <c r="F8" s="143" t="s">
        <v>300</v>
      </c>
      <c r="G8" s="143"/>
      <c r="H8" s="143" t="s">
        <v>40</v>
      </c>
      <c r="I8" s="143" t="s">
        <v>33</v>
      </c>
      <c r="J8" s="216">
        <v>1.2106481481481482E-2</v>
      </c>
      <c r="K8" s="217">
        <v>3</v>
      </c>
      <c r="L8" s="143" t="s">
        <v>41</v>
      </c>
      <c r="M8" s="199">
        <v>507100</v>
      </c>
      <c r="N8" s="138" t="s">
        <v>42</v>
      </c>
      <c r="O8" s="206">
        <v>482391</v>
      </c>
      <c r="P8" s="206">
        <v>205618</v>
      </c>
      <c r="Q8" s="233">
        <v>0.95127391047130738</v>
      </c>
      <c r="R8" s="206"/>
      <c r="S8" s="237"/>
      <c r="T8" s="206">
        <v>24709</v>
      </c>
      <c r="U8" s="238">
        <v>4.8726089528692562E-2</v>
      </c>
      <c r="V8" s="206"/>
      <c r="W8" s="181"/>
      <c r="X8" s="154"/>
      <c r="Y8" s="6"/>
      <c r="Z8" s="6"/>
      <c r="AA8" s="6"/>
      <c r="AB8" s="6"/>
      <c r="AC8" s="6"/>
      <c r="AD8" s="6"/>
      <c r="AE8" s="6"/>
      <c r="AF8" s="6"/>
    </row>
    <row r="9" spans="1:32" s="45" customFormat="1" ht="17" customHeight="1" x14ac:dyDescent="0.2">
      <c r="A9" s="180">
        <v>7</v>
      </c>
      <c r="B9" s="253" t="s">
        <v>26</v>
      </c>
      <c r="C9" s="253" t="s">
        <v>27</v>
      </c>
      <c r="D9" s="253" t="s">
        <v>63</v>
      </c>
      <c r="E9" s="328" t="s">
        <v>29</v>
      </c>
      <c r="F9" s="328" t="s">
        <v>64</v>
      </c>
      <c r="G9" s="328" t="s">
        <v>36</v>
      </c>
      <c r="H9" s="328" t="s">
        <v>65</v>
      </c>
      <c r="I9" s="328" t="s">
        <v>33</v>
      </c>
      <c r="J9" s="367">
        <v>1.6099537037037037E-2</v>
      </c>
      <c r="K9" s="376">
        <v>4</v>
      </c>
      <c r="L9" s="378" t="s">
        <v>34</v>
      </c>
      <c r="M9" s="382">
        <v>488209</v>
      </c>
      <c r="N9" s="253" t="s">
        <v>543</v>
      </c>
      <c r="O9" s="391">
        <v>349231</v>
      </c>
      <c r="P9" s="396" t="s">
        <v>36</v>
      </c>
      <c r="Q9" s="403">
        <v>0.71533093408765513</v>
      </c>
      <c r="R9" s="407">
        <v>0</v>
      </c>
      <c r="S9" s="411">
        <v>0</v>
      </c>
      <c r="T9" s="396">
        <v>138978</v>
      </c>
      <c r="U9" s="403">
        <v>0.28466906591234492</v>
      </c>
      <c r="V9" s="416">
        <v>54652</v>
      </c>
      <c r="W9" s="181"/>
      <c r="X9" s="154"/>
      <c r="Y9" s="6"/>
      <c r="Z9" s="6"/>
      <c r="AA9" s="6"/>
      <c r="AB9" s="6"/>
      <c r="AC9" s="6"/>
      <c r="AD9" s="6"/>
      <c r="AE9" s="6"/>
      <c r="AF9" s="6"/>
    </row>
    <row r="10" spans="1:32" s="45" customFormat="1" ht="17" customHeight="1" x14ac:dyDescent="0.2">
      <c r="A10" s="180">
        <v>8</v>
      </c>
      <c r="B10" s="251" t="s">
        <v>48</v>
      </c>
      <c r="C10" s="266" t="s">
        <v>49</v>
      </c>
      <c r="D10" s="253" t="s">
        <v>79</v>
      </c>
      <c r="E10" s="252" t="s">
        <v>29</v>
      </c>
      <c r="F10" s="254" t="s">
        <v>80</v>
      </c>
      <c r="G10" s="254" t="s">
        <v>81</v>
      </c>
      <c r="H10" s="254" t="s">
        <v>82</v>
      </c>
      <c r="I10" s="252" t="s">
        <v>531</v>
      </c>
      <c r="J10" s="255">
        <v>4.0520833333333332E-2</v>
      </c>
      <c r="K10" s="256">
        <v>5</v>
      </c>
      <c r="L10" s="254" t="s">
        <v>53</v>
      </c>
      <c r="M10" s="386">
        <v>432454</v>
      </c>
      <c r="N10" s="258" t="s">
        <v>87</v>
      </c>
      <c r="O10" s="205">
        <v>325466</v>
      </c>
      <c r="P10" s="205"/>
      <c r="Q10" s="232">
        <v>0.75260258894587628</v>
      </c>
      <c r="R10" s="205"/>
      <c r="S10" s="259">
        <v>0</v>
      </c>
      <c r="T10" s="205">
        <v>106988</v>
      </c>
      <c r="U10" s="260">
        <v>0.24739741105412369</v>
      </c>
      <c r="V10" s="205">
        <v>18519</v>
      </c>
      <c r="W10" s="261"/>
      <c r="X10" s="262"/>
      <c r="Y10" s="263"/>
      <c r="Z10" s="263"/>
      <c r="AA10" s="263"/>
      <c r="AB10" s="263"/>
      <c r="AC10" s="263"/>
      <c r="AD10" s="263"/>
      <c r="AE10" s="263"/>
      <c r="AF10" s="263"/>
    </row>
    <row r="11" spans="1:32" s="45" customFormat="1" ht="17" customHeight="1" x14ac:dyDescent="0.2">
      <c r="A11" s="180">
        <v>9</v>
      </c>
      <c r="B11" s="170" t="s">
        <v>524</v>
      </c>
      <c r="C11" s="174" t="s">
        <v>554</v>
      </c>
      <c r="D11" s="175" t="s">
        <v>562</v>
      </c>
      <c r="E11" s="142" t="s">
        <v>29</v>
      </c>
      <c r="F11" s="143" t="s">
        <v>30</v>
      </c>
      <c r="G11" s="143"/>
      <c r="H11" s="143" t="s">
        <v>563</v>
      </c>
      <c r="I11" s="142" t="s">
        <v>557</v>
      </c>
      <c r="J11" s="216">
        <v>2.0983796296296296E-2</v>
      </c>
      <c r="K11" s="217">
        <v>21</v>
      </c>
      <c r="L11" s="173" t="s">
        <v>34</v>
      </c>
      <c r="M11" s="199">
        <v>398822</v>
      </c>
      <c r="N11" s="138" t="s">
        <v>539</v>
      </c>
      <c r="O11" s="206">
        <v>265450</v>
      </c>
      <c r="P11" s="206">
        <v>150704</v>
      </c>
      <c r="Q11" s="233">
        <v>0.66558514826163051</v>
      </c>
      <c r="R11" s="206">
        <v>0</v>
      </c>
      <c r="S11" s="237">
        <v>0</v>
      </c>
      <c r="T11" s="206">
        <v>133372</v>
      </c>
      <c r="U11" s="238">
        <v>0.33441485173836949</v>
      </c>
      <c r="V11" s="206">
        <v>101547</v>
      </c>
      <c r="W11" s="181"/>
      <c r="X11" s="154"/>
      <c r="Y11" s="6"/>
      <c r="Z11" s="6"/>
      <c r="AA11" s="6"/>
      <c r="AB11" s="6"/>
      <c r="AC11" s="6"/>
      <c r="AD11" s="6"/>
      <c r="AE11" s="6"/>
      <c r="AF11" s="6"/>
    </row>
    <row r="12" spans="1:32" s="45" customFormat="1" ht="17" customHeight="1" x14ac:dyDescent="0.2">
      <c r="A12" s="180">
        <v>10</v>
      </c>
      <c r="B12" s="251" t="s">
        <v>524</v>
      </c>
      <c r="C12" s="174" t="s">
        <v>554</v>
      </c>
      <c r="D12" s="174" t="s">
        <v>555</v>
      </c>
      <c r="E12" s="174" t="s">
        <v>29</v>
      </c>
      <c r="F12" s="177" t="s">
        <v>30</v>
      </c>
      <c r="G12" s="177"/>
      <c r="H12" s="191" t="s">
        <v>556</v>
      </c>
      <c r="I12" s="174" t="s">
        <v>557</v>
      </c>
      <c r="J12" s="222">
        <v>4.3472222222222225E-2</v>
      </c>
      <c r="K12" s="219">
        <v>4</v>
      </c>
      <c r="L12" s="173" t="s">
        <v>34</v>
      </c>
      <c r="M12" s="199">
        <v>355244</v>
      </c>
      <c r="N12" s="174" t="s">
        <v>539</v>
      </c>
      <c r="O12" s="201">
        <v>111981</v>
      </c>
      <c r="P12" s="201">
        <v>76254</v>
      </c>
      <c r="Q12" s="241">
        <v>0.31522277645787122</v>
      </c>
      <c r="R12" s="201">
        <v>77040</v>
      </c>
      <c r="S12" s="237">
        <v>0.21686502798076815</v>
      </c>
      <c r="T12" s="201">
        <v>166223</v>
      </c>
      <c r="U12" s="241">
        <v>0.46791219556136066</v>
      </c>
      <c r="V12" s="201">
        <v>148756</v>
      </c>
      <c r="W12" s="184"/>
      <c r="X12" s="156"/>
      <c r="Y12" s="24"/>
      <c r="Z12" s="24"/>
      <c r="AA12" s="24"/>
      <c r="AB12" s="24"/>
      <c r="AC12" s="24"/>
      <c r="AD12" s="24"/>
      <c r="AE12" s="24"/>
      <c r="AF12" s="24"/>
    </row>
    <row r="13" spans="1:32" s="45" customFormat="1" ht="17" customHeight="1" x14ac:dyDescent="0.2">
      <c r="A13" s="180">
        <v>11</v>
      </c>
      <c r="B13" s="174" t="s">
        <v>524</v>
      </c>
      <c r="C13" s="174" t="s">
        <v>554</v>
      </c>
      <c r="D13" s="174" t="s">
        <v>566</v>
      </c>
      <c r="E13" s="174" t="s">
        <v>29</v>
      </c>
      <c r="F13" s="177" t="s">
        <v>30</v>
      </c>
      <c r="G13" s="177"/>
      <c r="H13" s="191" t="s">
        <v>564</v>
      </c>
      <c r="I13" s="174" t="s">
        <v>557</v>
      </c>
      <c r="J13" s="218">
        <v>2.7141203703703702E-2</v>
      </c>
      <c r="K13" s="219">
        <v>7</v>
      </c>
      <c r="L13" s="173" t="s">
        <v>34</v>
      </c>
      <c r="M13" s="199">
        <v>349012</v>
      </c>
      <c r="N13" s="174" t="s">
        <v>539</v>
      </c>
      <c r="O13" s="201">
        <v>66380</v>
      </c>
      <c r="P13" s="201">
        <v>33311</v>
      </c>
      <c r="Q13" s="233">
        <v>0.19019403344297617</v>
      </c>
      <c r="R13" s="206">
        <v>216305</v>
      </c>
      <c r="S13" s="279">
        <v>0.61976379035677853</v>
      </c>
      <c r="T13" s="201">
        <v>66327</v>
      </c>
      <c r="U13" s="233">
        <v>0.19004217620024527</v>
      </c>
      <c r="V13" s="201"/>
      <c r="W13" s="181"/>
      <c r="X13" s="154"/>
      <c r="Y13" s="6"/>
      <c r="Z13" s="6"/>
      <c r="AA13" s="6"/>
      <c r="AB13" s="6"/>
      <c r="AC13" s="6"/>
      <c r="AD13" s="6"/>
      <c r="AE13" s="6"/>
      <c r="AF13" s="6"/>
    </row>
    <row r="14" spans="1:32" s="264" customFormat="1" ht="17" customHeight="1" x14ac:dyDescent="0.2">
      <c r="A14" s="180">
        <v>12</v>
      </c>
      <c r="B14" s="253" t="s">
        <v>26</v>
      </c>
      <c r="C14" s="253" t="s">
        <v>27</v>
      </c>
      <c r="D14" s="253" t="s">
        <v>525</v>
      </c>
      <c r="E14" s="328" t="s">
        <v>29</v>
      </c>
      <c r="F14" s="328" t="s">
        <v>30</v>
      </c>
      <c r="G14" s="328" t="s">
        <v>36</v>
      </c>
      <c r="H14" s="253" t="s">
        <v>526</v>
      </c>
      <c r="I14" s="328" t="s">
        <v>33</v>
      </c>
      <c r="J14" s="361">
        <v>3.0219907407407407E-2</v>
      </c>
      <c r="K14" s="369">
        <v>9</v>
      </c>
      <c r="L14" s="378" t="s">
        <v>34</v>
      </c>
      <c r="M14" s="382">
        <v>321965</v>
      </c>
      <c r="N14" s="253" t="s">
        <v>42</v>
      </c>
      <c r="O14" s="391">
        <v>59786</v>
      </c>
      <c r="P14" s="396">
        <v>35571</v>
      </c>
      <c r="Q14" s="403">
        <v>0.18569099125681363</v>
      </c>
      <c r="R14" s="407">
        <v>0</v>
      </c>
      <c r="S14" s="411">
        <v>0</v>
      </c>
      <c r="T14" s="396">
        <v>262179</v>
      </c>
      <c r="U14" s="403">
        <v>0.81430900874318635</v>
      </c>
      <c r="V14" s="416"/>
      <c r="W14" s="181"/>
      <c r="X14" s="154"/>
      <c r="Y14" s="6"/>
      <c r="Z14" s="6"/>
      <c r="AA14" s="6"/>
      <c r="AB14" s="6"/>
      <c r="AC14" s="6"/>
      <c r="AD14" s="6"/>
      <c r="AE14" s="6"/>
      <c r="AF14" s="6"/>
    </row>
    <row r="15" spans="1:32" s="264" customFormat="1" ht="17" customHeight="1" x14ac:dyDescent="0.2">
      <c r="A15" s="180">
        <v>13</v>
      </c>
      <c r="B15" s="177" t="s">
        <v>55</v>
      </c>
      <c r="C15" s="174" t="s">
        <v>56</v>
      </c>
      <c r="D15" s="174" t="s">
        <v>509</v>
      </c>
      <c r="E15" s="177" t="s">
        <v>29</v>
      </c>
      <c r="F15" s="177" t="s">
        <v>30</v>
      </c>
      <c r="G15" s="177" t="s">
        <v>31</v>
      </c>
      <c r="H15" s="317" t="s">
        <v>74</v>
      </c>
      <c r="I15" s="177" t="s">
        <v>33</v>
      </c>
      <c r="J15" s="218">
        <v>1.0115740740740741E-2</v>
      </c>
      <c r="K15" s="219">
        <v>27</v>
      </c>
      <c r="L15" s="143" t="s">
        <v>34</v>
      </c>
      <c r="M15" s="199">
        <v>317986</v>
      </c>
      <c r="N15" s="174" t="s">
        <v>59</v>
      </c>
      <c r="O15" s="201">
        <v>220522</v>
      </c>
      <c r="P15" s="318">
        <v>88208</v>
      </c>
      <c r="Q15" s="241">
        <v>0.69349594007283344</v>
      </c>
      <c r="R15" s="319">
        <v>39746</v>
      </c>
      <c r="S15" s="248">
        <v>0.12499292421678942</v>
      </c>
      <c r="T15" s="201">
        <v>57718</v>
      </c>
      <c r="U15" s="241">
        <v>0.18151113571037719</v>
      </c>
      <c r="V15" s="210">
        <v>14879.375491295823</v>
      </c>
      <c r="W15" s="183"/>
      <c r="X15" s="156"/>
      <c r="Y15" s="24"/>
      <c r="Z15" s="24"/>
      <c r="AA15" s="24"/>
      <c r="AB15" s="24"/>
      <c r="AC15" s="24"/>
      <c r="AD15" s="24"/>
      <c r="AE15" s="24"/>
      <c r="AF15" s="24"/>
    </row>
    <row r="16" spans="1:32" s="264" customFormat="1" ht="17" customHeight="1" x14ac:dyDescent="0.2">
      <c r="A16" s="180">
        <v>14</v>
      </c>
      <c r="B16" s="174" t="s">
        <v>66</v>
      </c>
      <c r="C16" s="174" t="s">
        <v>67</v>
      </c>
      <c r="D16" s="138" t="s">
        <v>68</v>
      </c>
      <c r="E16" s="174" t="s">
        <v>29</v>
      </c>
      <c r="F16" s="139" t="s">
        <v>64</v>
      </c>
      <c r="G16" s="139" t="s">
        <v>85</v>
      </c>
      <c r="H16" s="139" t="s">
        <v>69</v>
      </c>
      <c r="I16" s="139" t="s">
        <v>33</v>
      </c>
      <c r="J16" s="216">
        <v>2.7627314814814816E-2</v>
      </c>
      <c r="K16" s="217">
        <v>3</v>
      </c>
      <c r="L16" s="143" t="s">
        <v>34</v>
      </c>
      <c r="M16" s="198">
        <v>316444</v>
      </c>
      <c r="N16" s="138" t="s">
        <v>544</v>
      </c>
      <c r="O16" s="206">
        <v>169044</v>
      </c>
      <c r="P16" s="207">
        <v>60283</v>
      </c>
      <c r="Q16" s="233">
        <v>0.53419878398705611</v>
      </c>
      <c r="R16" s="206">
        <v>0</v>
      </c>
      <c r="S16" s="279">
        <v>0</v>
      </c>
      <c r="T16" s="206">
        <v>147400</v>
      </c>
      <c r="U16" s="233">
        <v>0.46580121601294383</v>
      </c>
      <c r="V16" s="207">
        <v>72800</v>
      </c>
      <c r="W16" s="181"/>
      <c r="X16" s="154"/>
      <c r="Y16" s="6"/>
      <c r="Z16" s="6"/>
      <c r="AA16" s="6"/>
      <c r="AB16" s="6"/>
      <c r="AC16" s="6"/>
      <c r="AD16" s="6"/>
      <c r="AE16" s="6"/>
      <c r="AF16" s="6"/>
    </row>
    <row r="17" spans="1:32" s="264" customFormat="1" ht="17" customHeight="1" x14ac:dyDescent="0.2">
      <c r="A17" s="180">
        <v>15</v>
      </c>
      <c r="B17" s="170" t="s">
        <v>66</v>
      </c>
      <c r="C17" s="171" t="s">
        <v>67</v>
      </c>
      <c r="D17" s="172" t="s">
        <v>591</v>
      </c>
      <c r="E17" s="142" t="s">
        <v>29</v>
      </c>
      <c r="F17" s="143" t="s">
        <v>64</v>
      </c>
      <c r="G17" s="143"/>
      <c r="H17" s="143" t="s">
        <v>592</v>
      </c>
      <c r="I17" s="143" t="s">
        <v>33</v>
      </c>
      <c r="J17" s="216">
        <v>2.3206018518518518E-2</v>
      </c>
      <c r="K17" s="217">
        <v>3</v>
      </c>
      <c r="L17" s="143" t="s">
        <v>34</v>
      </c>
      <c r="M17" s="289">
        <v>289313</v>
      </c>
      <c r="N17" s="138" t="s">
        <v>544</v>
      </c>
      <c r="O17" s="206">
        <v>3013</v>
      </c>
      <c r="P17" s="206">
        <v>1284</v>
      </c>
      <c r="Q17" s="233">
        <v>1.0414326352427993E-2</v>
      </c>
      <c r="R17" s="206">
        <v>0</v>
      </c>
      <c r="S17" s="237">
        <v>0</v>
      </c>
      <c r="T17" s="206">
        <v>286300</v>
      </c>
      <c r="U17" s="238">
        <v>0.989585673647572</v>
      </c>
      <c r="V17" s="206">
        <v>136700</v>
      </c>
      <c r="W17" s="181"/>
      <c r="X17" s="154"/>
      <c r="Y17" s="6"/>
      <c r="Z17" s="6"/>
      <c r="AA17" s="6"/>
      <c r="AB17" s="6"/>
      <c r="AC17" s="6"/>
      <c r="AD17" s="6"/>
      <c r="AE17" s="6"/>
      <c r="AF17" s="6"/>
    </row>
    <row r="18" spans="1:32" s="45" customFormat="1" ht="17" customHeight="1" x14ac:dyDescent="0.2">
      <c r="A18" s="180">
        <v>16</v>
      </c>
      <c r="B18" s="251" t="s">
        <v>524</v>
      </c>
      <c r="C18" s="138" t="s">
        <v>554</v>
      </c>
      <c r="D18" s="138" t="s">
        <v>286</v>
      </c>
      <c r="E18" s="139" t="s">
        <v>29</v>
      </c>
      <c r="F18" s="139" t="s">
        <v>30</v>
      </c>
      <c r="G18" s="139"/>
      <c r="H18" s="139" t="s">
        <v>565</v>
      </c>
      <c r="I18" s="139" t="s">
        <v>557</v>
      </c>
      <c r="J18" s="216">
        <v>2.6631944444444444E-2</v>
      </c>
      <c r="K18" s="217">
        <v>19</v>
      </c>
      <c r="L18" s="173" t="s">
        <v>34</v>
      </c>
      <c r="M18" s="199">
        <v>257805</v>
      </c>
      <c r="N18" s="138" t="s">
        <v>539</v>
      </c>
      <c r="O18" s="206">
        <v>167918</v>
      </c>
      <c r="P18" s="206">
        <v>73229</v>
      </c>
      <c r="Q18" s="233">
        <v>0.65133725102306006</v>
      </c>
      <c r="R18" s="206">
        <v>0</v>
      </c>
      <c r="S18" s="230">
        <v>0</v>
      </c>
      <c r="T18" s="206">
        <v>89887</v>
      </c>
      <c r="U18" s="233">
        <v>0.34866274897693994</v>
      </c>
      <c r="V18" s="206">
        <v>71334</v>
      </c>
      <c r="W18" s="183"/>
      <c r="X18" s="156"/>
      <c r="Y18" s="24"/>
      <c r="Z18" s="24"/>
      <c r="AA18" s="24"/>
      <c r="AB18" s="24"/>
      <c r="AC18" s="24"/>
      <c r="AD18" s="24"/>
      <c r="AE18" s="24"/>
      <c r="AF18" s="24"/>
    </row>
    <row r="19" spans="1:32" s="45" customFormat="1" ht="17" customHeight="1" x14ac:dyDescent="0.2">
      <c r="A19" s="180">
        <v>17</v>
      </c>
      <c r="B19" s="253" t="s">
        <v>26</v>
      </c>
      <c r="C19" s="253" t="s">
        <v>27</v>
      </c>
      <c r="D19" s="253" t="s">
        <v>77</v>
      </c>
      <c r="E19" s="328" t="s">
        <v>29</v>
      </c>
      <c r="F19" s="328" t="s">
        <v>30</v>
      </c>
      <c r="G19" s="328" t="s">
        <v>31</v>
      </c>
      <c r="H19" s="328" t="s">
        <v>78</v>
      </c>
      <c r="I19" s="328" t="s">
        <v>33</v>
      </c>
      <c r="J19" s="361">
        <v>1.0497685185185186E-2</v>
      </c>
      <c r="K19" s="369">
        <v>30</v>
      </c>
      <c r="L19" s="378" t="s">
        <v>34</v>
      </c>
      <c r="M19" s="385">
        <v>254417</v>
      </c>
      <c r="N19" s="253" t="s">
        <v>42</v>
      </c>
      <c r="O19" s="391">
        <v>190458</v>
      </c>
      <c r="P19" s="396">
        <v>116546</v>
      </c>
      <c r="Q19" s="403">
        <v>0.74860563562969451</v>
      </c>
      <c r="R19" s="407">
        <v>0</v>
      </c>
      <c r="S19" s="411">
        <v>0</v>
      </c>
      <c r="T19" s="396">
        <v>63959</v>
      </c>
      <c r="U19" s="403">
        <v>0.25139436437030543</v>
      </c>
      <c r="V19" s="416">
        <v>31423</v>
      </c>
      <c r="W19" s="181"/>
      <c r="X19" s="154"/>
      <c r="Y19" s="6"/>
      <c r="Z19" s="6"/>
      <c r="AA19" s="6"/>
      <c r="AB19" s="6"/>
      <c r="AC19" s="6"/>
      <c r="AD19" s="6"/>
      <c r="AE19" s="6"/>
      <c r="AF19" s="6"/>
    </row>
    <row r="20" spans="1:32" s="45" customFormat="1" ht="17" customHeight="1" x14ac:dyDescent="0.2">
      <c r="A20" s="180">
        <v>18</v>
      </c>
      <c r="B20" s="170" t="s">
        <v>37</v>
      </c>
      <c r="C20" s="171" t="s">
        <v>37</v>
      </c>
      <c r="D20" s="172" t="s">
        <v>514</v>
      </c>
      <c r="E20" s="142" t="s">
        <v>29</v>
      </c>
      <c r="F20" s="143" t="s">
        <v>64</v>
      </c>
      <c r="G20" s="143"/>
      <c r="H20" s="143" t="s">
        <v>93</v>
      </c>
      <c r="I20" s="143" t="s">
        <v>33</v>
      </c>
      <c r="J20" s="216">
        <v>3.8344907407407411E-2</v>
      </c>
      <c r="K20" s="217">
        <v>1</v>
      </c>
      <c r="L20" s="143" t="s">
        <v>41</v>
      </c>
      <c r="M20" s="199">
        <v>210420</v>
      </c>
      <c r="N20" s="138" t="s">
        <v>42</v>
      </c>
      <c r="O20" s="206">
        <v>170882</v>
      </c>
      <c r="P20" s="206">
        <v>84386</v>
      </c>
      <c r="Q20" s="233">
        <v>0.8120996103032031</v>
      </c>
      <c r="R20" s="206"/>
      <c r="S20" s="237"/>
      <c r="T20" s="206">
        <v>39538</v>
      </c>
      <c r="U20" s="238">
        <v>0.18790038969679687</v>
      </c>
      <c r="V20" s="206"/>
      <c r="W20" s="181"/>
      <c r="X20" s="154"/>
      <c r="Y20" s="6"/>
      <c r="Z20" s="6"/>
      <c r="AA20" s="6"/>
      <c r="AB20" s="6"/>
      <c r="AC20" s="6"/>
      <c r="AD20" s="6"/>
      <c r="AE20" s="6"/>
      <c r="AF20" s="6"/>
    </row>
    <row r="21" spans="1:32" s="45" customFormat="1" ht="17" customHeight="1" x14ac:dyDescent="0.2">
      <c r="A21" s="180">
        <v>19</v>
      </c>
      <c r="B21" s="174" t="s">
        <v>48</v>
      </c>
      <c r="C21" s="174" t="s">
        <v>49</v>
      </c>
      <c r="D21" s="177" t="s">
        <v>50</v>
      </c>
      <c r="E21" s="174" t="s">
        <v>29</v>
      </c>
      <c r="F21" s="177" t="s">
        <v>300</v>
      </c>
      <c r="G21" s="177"/>
      <c r="H21" s="191" t="s">
        <v>51</v>
      </c>
      <c r="I21" s="177" t="s">
        <v>531</v>
      </c>
      <c r="J21" s="218">
        <v>0</v>
      </c>
      <c r="K21" s="219">
        <v>0</v>
      </c>
      <c r="L21" s="143" t="s">
        <v>53</v>
      </c>
      <c r="M21" s="199">
        <v>196004</v>
      </c>
      <c r="N21" s="174" t="s">
        <v>87</v>
      </c>
      <c r="O21" s="201">
        <v>141456</v>
      </c>
      <c r="P21" s="201"/>
      <c r="Q21" s="233">
        <v>0.72169955715189482</v>
      </c>
      <c r="R21" s="206"/>
      <c r="S21" s="206">
        <v>0</v>
      </c>
      <c r="T21" s="201">
        <v>54548</v>
      </c>
      <c r="U21" s="233">
        <v>0.27830044284810512</v>
      </c>
      <c r="V21" s="201">
        <v>8707</v>
      </c>
      <c r="W21" s="184"/>
      <c r="X21" s="156"/>
      <c r="Y21" s="24"/>
      <c r="Z21" s="24"/>
      <c r="AA21" s="24"/>
      <c r="AB21" s="24"/>
      <c r="AC21" s="24"/>
      <c r="AD21" s="24"/>
      <c r="AE21" s="24"/>
      <c r="AF21" s="24"/>
    </row>
    <row r="22" spans="1:32" s="45" customFormat="1" ht="17" customHeight="1" x14ac:dyDescent="0.2">
      <c r="A22" s="180">
        <v>20</v>
      </c>
      <c r="B22" s="177" t="s">
        <v>48</v>
      </c>
      <c r="C22" s="174" t="s">
        <v>83</v>
      </c>
      <c r="D22" s="174" t="s">
        <v>84</v>
      </c>
      <c r="E22" s="174" t="s">
        <v>29</v>
      </c>
      <c r="F22" s="177" t="s">
        <v>64</v>
      </c>
      <c r="G22" s="177" t="s">
        <v>85</v>
      </c>
      <c r="H22" s="191" t="s">
        <v>86</v>
      </c>
      <c r="I22" s="174" t="s">
        <v>33</v>
      </c>
      <c r="J22" s="218">
        <v>2.7407407407407408E-2</v>
      </c>
      <c r="K22" s="219">
        <v>5</v>
      </c>
      <c r="L22" s="143" t="s">
        <v>53</v>
      </c>
      <c r="M22" s="199">
        <v>169640</v>
      </c>
      <c r="N22" s="174" t="s">
        <v>87</v>
      </c>
      <c r="O22" s="201">
        <v>64420</v>
      </c>
      <c r="P22" s="201"/>
      <c r="Q22" s="241">
        <v>0.37974534307946239</v>
      </c>
      <c r="R22" s="199"/>
      <c r="S22" s="248">
        <v>0</v>
      </c>
      <c r="T22" s="201">
        <v>105220</v>
      </c>
      <c r="U22" s="241">
        <v>0.62025465692053761</v>
      </c>
      <c r="V22" s="201">
        <v>51364</v>
      </c>
      <c r="W22" s="181"/>
      <c r="X22" s="154"/>
      <c r="Y22" s="6"/>
      <c r="Z22" s="6"/>
      <c r="AA22" s="6"/>
      <c r="AB22" s="6"/>
      <c r="AC22" s="6"/>
      <c r="AD22" s="6"/>
      <c r="AE22" s="6"/>
      <c r="AF22" s="6"/>
    </row>
    <row r="23" spans="1:32" s="45" customFormat="1" ht="17" customHeight="1" x14ac:dyDescent="0.2">
      <c r="A23" s="180">
        <v>21</v>
      </c>
      <c r="B23" s="253" t="s">
        <v>26</v>
      </c>
      <c r="C23" s="253" t="s">
        <v>27</v>
      </c>
      <c r="D23" s="253" t="s">
        <v>94</v>
      </c>
      <c r="E23" s="328" t="s">
        <v>29</v>
      </c>
      <c r="F23" s="328" t="s">
        <v>95</v>
      </c>
      <c r="G23" s="328" t="s">
        <v>36</v>
      </c>
      <c r="H23" s="328" t="s">
        <v>96</v>
      </c>
      <c r="I23" s="328" t="s">
        <v>33</v>
      </c>
      <c r="J23" s="361">
        <v>4.7094907407407405E-2</v>
      </c>
      <c r="K23" s="369">
        <v>5</v>
      </c>
      <c r="L23" s="378" t="s">
        <v>34</v>
      </c>
      <c r="M23" s="382">
        <v>168400</v>
      </c>
      <c r="N23" s="253" t="s">
        <v>42</v>
      </c>
      <c r="O23" s="391">
        <v>128531</v>
      </c>
      <c r="P23" s="396">
        <v>74775</v>
      </c>
      <c r="Q23" s="403">
        <v>0.76324821852731595</v>
      </c>
      <c r="R23" s="407">
        <v>0</v>
      </c>
      <c r="S23" s="411">
        <v>0</v>
      </c>
      <c r="T23" s="396">
        <v>39869</v>
      </c>
      <c r="U23" s="403">
        <v>0.23675178147268408</v>
      </c>
      <c r="V23" s="416">
        <v>17693</v>
      </c>
      <c r="W23" s="181"/>
      <c r="X23" s="154"/>
      <c r="Y23" s="6"/>
      <c r="Z23" s="6"/>
      <c r="AA23" s="6"/>
      <c r="AB23" s="6"/>
      <c r="AC23" s="6"/>
      <c r="AD23" s="6"/>
      <c r="AE23" s="6"/>
      <c r="AF23" s="6"/>
    </row>
    <row r="24" spans="1:32" s="45" customFormat="1" ht="17" customHeight="1" x14ac:dyDescent="0.2">
      <c r="A24" s="180">
        <v>22</v>
      </c>
      <c r="B24" s="138" t="s">
        <v>37</v>
      </c>
      <c r="C24" s="174" t="s">
        <v>37</v>
      </c>
      <c r="D24" s="174" t="s">
        <v>520</v>
      </c>
      <c r="E24" s="139" t="s">
        <v>29</v>
      </c>
      <c r="F24" s="177" t="s">
        <v>102</v>
      </c>
      <c r="G24" s="177"/>
      <c r="H24" s="191" t="s">
        <v>550</v>
      </c>
      <c r="I24" s="174" t="s">
        <v>33</v>
      </c>
      <c r="J24" s="218">
        <v>2.7025462962962959E-2</v>
      </c>
      <c r="K24" s="219">
        <v>3</v>
      </c>
      <c r="L24" s="143" t="s">
        <v>41</v>
      </c>
      <c r="M24" s="199">
        <v>154292</v>
      </c>
      <c r="N24" s="174" t="s">
        <v>42</v>
      </c>
      <c r="O24" s="201">
        <v>149041</v>
      </c>
      <c r="P24" s="201">
        <v>72734</v>
      </c>
      <c r="Q24" s="235">
        <v>0.96596712726518552</v>
      </c>
      <c r="R24" s="201"/>
      <c r="S24" s="247"/>
      <c r="T24" s="201">
        <v>5251</v>
      </c>
      <c r="U24" s="235">
        <v>3.4032872734814507E-2</v>
      </c>
      <c r="V24" s="201"/>
      <c r="W24" s="181"/>
      <c r="X24" s="154"/>
      <c r="Y24" s="6"/>
      <c r="Z24" s="6"/>
      <c r="AA24" s="6"/>
      <c r="AB24" s="6"/>
      <c r="AC24" s="6"/>
      <c r="AD24" s="6"/>
      <c r="AE24" s="6"/>
      <c r="AF24" s="6"/>
    </row>
    <row r="25" spans="1:32" s="45" customFormat="1" ht="17" customHeight="1" x14ac:dyDescent="0.2">
      <c r="A25" s="180">
        <v>23</v>
      </c>
      <c r="B25" s="253" t="s">
        <v>26</v>
      </c>
      <c r="C25" s="253" t="s">
        <v>27</v>
      </c>
      <c r="D25" s="253" t="s">
        <v>139</v>
      </c>
      <c r="E25" s="328" t="s">
        <v>29</v>
      </c>
      <c r="F25" s="328" t="s">
        <v>140</v>
      </c>
      <c r="G25" s="328" t="s">
        <v>36</v>
      </c>
      <c r="H25" s="328" t="s">
        <v>141</v>
      </c>
      <c r="I25" s="328" t="s">
        <v>33</v>
      </c>
      <c r="J25" s="361">
        <v>1.9664351851851853E-2</v>
      </c>
      <c r="K25" s="369">
        <v>9</v>
      </c>
      <c r="L25" s="378" t="s">
        <v>34</v>
      </c>
      <c r="M25" s="382">
        <v>141546</v>
      </c>
      <c r="N25" s="253" t="s">
        <v>42</v>
      </c>
      <c r="O25" s="391">
        <v>75362</v>
      </c>
      <c r="P25" s="396">
        <v>51863</v>
      </c>
      <c r="Q25" s="403">
        <v>0.53242055586169867</v>
      </c>
      <c r="R25" s="407">
        <v>0</v>
      </c>
      <c r="S25" s="411">
        <v>0</v>
      </c>
      <c r="T25" s="396">
        <v>66184</v>
      </c>
      <c r="U25" s="403">
        <v>0.46757944413830133</v>
      </c>
      <c r="V25" s="416">
        <v>39303</v>
      </c>
      <c r="W25" s="181"/>
      <c r="X25" s="154"/>
      <c r="Y25" s="6"/>
      <c r="Z25" s="6"/>
      <c r="AA25" s="6"/>
      <c r="AB25" s="6"/>
      <c r="AC25" s="6"/>
      <c r="AD25" s="6"/>
      <c r="AE25" s="6"/>
      <c r="AF25" s="6"/>
    </row>
    <row r="26" spans="1:32" s="45" customFormat="1" ht="17" customHeight="1" x14ac:dyDescent="0.2">
      <c r="A26" s="180">
        <v>24</v>
      </c>
      <c r="B26" s="174" t="s">
        <v>48</v>
      </c>
      <c r="C26" s="171" t="s">
        <v>49</v>
      </c>
      <c r="D26" s="174" t="s">
        <v>137</v>
      </c>
      <c r="E26" s="142" t="s">
        <v>29</v>
      </c>
      <c r="F26" s="177" t="s">
        <v>308</v>
      </c>
      <c r="G26" s="177" t="s">
        <v>113</v>
      </c>
      <c r="H26" s="174" t="s">
        <v>138</v>
      </c>
      <c r="I26" s="177" t="s">
        <v>33</v>
      </c>
      <c r="J26" s="218">
        <v>1.6840277777777777E-2</v>
      </c>
      <c r="K26" s="219">
        <v>5</v>
      </c>
      <c r="L26" s="177" t="s">
        <v>53</v>
      </c>
      <c r="M26" s="199">
        <v>137365</v>
      </c>
      <c r="N26" s="174" t="s">
        <v>87</v>
      </c>
      <c r="O26" s="201">
        <v>101839</v>
      </c>
      <c r="P26" s="210"/>
      <c r="Q26" s="241">
        <v>0.74137516834710449</v>
      </c>
      <c r="R26" s="199"/>
      <c r="S26" s="237">
        <v>0</v>
      </c>
      <c r="T26" s="199">
        <v>35526</v>
      </c>
      <c r="U26" s="241">
        <v>0.25862483165289557</v>
      </c>
      <c r="V26" s="201">
        <v>11283</v>
      </c>
      <c r="W26" s="183"/>
      <c r="X26" s="156"/>
      <c r="Y26" s="24"/>
      <c r="Z26" s="24"/>
      <c r="AA26" s="24"/>
      <c r="AB26" s="24"/>
      <c r="AC26" s="24"/>
      <c r="AD26" s="24"/>
      <c r="AE26" s="24"/>
      <c r="AF26" s="24"/>
    </row>
    <row r="27" spans="1:32" s="45" customFormat="1" ht="17" customHeight="1" x14ac:dyDescent="0.2">
      <c r="A27" s="180">
        <v>25</v>
      </c>
      <c r="B27" s="174" t="s">
        <v>48</v>
      </c>
      <c r="C27" s="138" t="s">
        <v>83</v>
      </c>
      <c r="D27" s="138" t="s">
        <v>115</v>
      </c>
      <c r="E27" s="139" t="s">
        <v>29</v>
      </c>
      <c r="F27" s="139" t="s">
        <v>64</v>
      </c>
      <c r="G27" s="139" t="s">
        <v>85</v>
      </c>
      <c r="H27" s="139" t="s">
        <v>117</v>
      </c>
      <c r="I27" s="139" t="s">
        <v>33</v>
      </c>
      <c r="J27" s="216">
        <v>1.9456018518518518E-2</v>
      </c>
      <c r="K27" s="217">
        <v>5</v>
      </c>
      <c r="L27" s="143" t="s">
        <v>53</v>
      </c>
      <c r="M27" s="198">
        <v>106933</v>
      </c>
      <c r="N27" s="138" t="s">
        <v>87</v>
      </c>
      <c r="O27" s="206">
        <v>48470</v>
      </c>
      <c r="P27" s="207"/>
      <c r="Q27" s="233">
        <v>0.45327448028204576</v>
      </c>
      <c r="R27" s="206"/>
      <c r="S27" s="279">
        <v>0</v>
      </c>
      <c r="T27" s="206">
        <v>58463</v>
      </c>
      <c r="U27" s="233">
        <v>0.54672551971795424</v>
      </c>
      <c r="V27" s="234">
        <v>23884</v>
      </c>
      <c r="W27" s="181"/>
      <c r="X27" s="154"/>
      <c r="Y27" s="6"/>
      <c r="Z27" s="6"/>
      <c r="AA27" s="6"/>
      <c r="AB27" s="6"/>
      <c r="AC27" s="6"/>
      <c r="AD27" s="6"/>
      <c r="AE27" s="6"/>
      <c r="AF27" s="6"/>
    </row>
    <row r="28" spans="1:32" s="45" customFormat="1" ht="17" customHeight="1" x14ac:dyDescent="0.2">
      <c r="A28" s="180">
        <v>26</v>
      </c>
      <c r="B28" s="253" t="s">
        <v>26</v>
      </c>
      <c r="C28" s="253" t="s">
        <v>27</v>
      </c>
      <c r="D28" s="253" t="s">
        <v>101</v>
      </c>
      <c r="E28" s="328" t="s">
        <v>29</v>
      </c>
      <c r="F28" s="328" t="s">
        <v>102</v>
      </c>
      <c r="G28" s="328" t="s">
        <v>36</v>
      </c>
      <c r="H28" s="328" t="s">
        <v>103</v>
      </c>
      <c r="I28" s="328" t="s">
        <v>33</v>
      </c>
      <c r="J28" s="361">
        <v>3.7187499999999998E-2</v>
      </c>
      <c r="K28" s="369">
        <v>4</v>
      </c>
      <c r="L28" s="378" t="s">
        <v>34</v>
      </c>
      <c r="M28" s="382">
        <v>96147</v>
      </c>
      <c r="N28" s="253" t="s">
        <v>42</v>
      </c>
      <c r="O28" s="391">
        <v>83550</v>
      </c>
      <c r="P28" s="396">
        <v>44577</v>
      </c>
      <c r="Q28" s="403">
        <v>0.86898187150925144</v>
      </c>
      <c r="R28" s="407">
        <v>0</v>
      </c>
      <c r="S28" s="411">
        <v>0</v>
      </c>
      <c r="T28" s="396">
        <v>12597</v>
      </c>
      <c r="U28" s="403">
        <v>0.13101812849074854</v>
      </c>
      <c r="V28" s="416">
        <v>6599</v>
      </c>
      <c r="W28" s="181"/>
      <c r="X28" s="154"/>
      <c r="Y28" s="6"/>
      <c r="Z28" s="6"/>
      <c r="AA28" s="6"/>
      <c r="AB28" s="6"/>
      <c r="AC28" s="6"/>
      <c r="AD28" s="6"/>
      <c r="AE28" s="6"/>
      <c r="AF28" s="6"/>
    </row>
    <row r="29" spans="1:32" s="45" customFormat="1" ht="17" customHeight="1" x14ac:dyDescent="0.2">
      <c r="A29" s="180">
        <v>27</v>
      </c>
      <c r="B29" s="170" t="s">
        <v>37</v>
      </c>
      <c r="C29" s="174" t="s">
        <v>37</v>
      </c>
      <c r="D29" s="175" t="s">
        <v>570</v>
      </c>
      <c r="E29" s="174" t="s">
        <v>29</v>
      </c>
      <c r="F29" s="143" t="s">
        <v>64</v>
      </c>
      <c r="G29" s="143" t="s">
        <v>85</v>
      </c>
      <c r="H29" s="143" t="s">
        <v>108</v>
      </c>
      <c r="I29" s="142" t="s">
        <v>33</v>
      </c>
      <c r="J29" s="216">
        <v>2.7222222222222228E-2</v>
      </c>
      <c r="K29" s="217">
        <v>4</v>
      </c>
      <c r="L29" s="143" t="s">
        <v>41</v>
      </c>
      <c r="M29" s="198">
        <v>85069</v>
      </c>
      <c r="N29" s="138" t="s">
        <v>42</v>
      </c>
      <c r="O29" s="206">
        <v>81726</v>
      </c>
      <c r="P29" s="206">
        <v>39123</v>
      </c>
      <c r="Q29" s="233">
        <v>0.96070248856810359</v>
      </c>
      <c r="R29" s="206"/>
      <c r="S29" s="237"/>
      <c r="T29" s="206">
        <v>3343</v>
      </c>
      <c r="U29" s="238">
        <v>3.9297511431896463E-2</v>
      </c>
      <c r="V29" s="206"/>
      <c r="W29" s="181"/>
      <c r="X29" s="154"/>
      <c r="Y29" s="6"/>
      <c r="Z29" s="6"/>
      <c r="AA29" s="6"/>
      <c r="AB29" s="6"/>
      <c r="AC29" s="6"/>
      <c r="AD29" s="6"/>
      <c r="AE29" s="6"/>
      <c r="AF29" s="6"/>
    </row>
    <row r="30" spans="1:32" s="45" customFormat="1" ht="17" customHeight="1" x14ac:dyDescent="0.2">
      <c r="A30" s="180">
        <v>28</v>
      </c>
      <c r="B30" s="174" t="s">
        <v>37</v>
      </c>
      <c r="C30" s="171" t="s">
        <v>37</v>
      </c>
      <c r="D30" s="172" t="s">
        <v>511</v>
      </c>
      <c r="E30" s="352" t="s">
        <v>29</v>
      </c>
      <c r="F30" s="353" t="s">
        <v>308</v>
      </c>
      <c r="G30" s="353" t="s">
        <v>105</v>
      </c>
      <c r="H30" s="143" t="s">
        <v>106</v>
      </c>
      <c r="I30" s="353" t="s">
        <v>33</v>
      </c>
      <c r="J30" s="366">
        <v>3.4768518518518525E-2</v>
      </c>
      <c r="K30" s="375">
        <v>2</v>
      </c>
      <c r="L30" s="321" t="s">
        <v>41</v>
      </c>
      <c r="M30" s="333">
        <v>79177</v>
      </c>
      <c r="N30" s="322" t="s">
        <v>42</v>
      </c>
      <c r="O30" s="394">
        <v>75851</v>
      </c>
      <c r="P30" s="400">
        <v>43338</v>
      </c>
      <c r="Q30" s="334">
        <v>0.95799285145938851</v>
      </c>
      <c r="R30" s="337"/>
      <c r="S30" s="338"/>
      <c r="T30" s="400">
        <v>3326</v>
      </c>
      <c r="U30" s="415">
        <v>4.2007148540611543E-2</v>
      </c>
      <c r="V30" s="400"/>
      <c r="W30" s="280"/>
      <c r="X30" s="154"/>
      <c r="Y30" s="6"/>
      <c r="Z30" s="6"/>
      <c r="AA30" s="6"/>
      <c r="AB30" s="6"/>
      <c r="AC30" s="6"/>
      <c r="AD30" s="6"/>
      <c r="AE30" s="6"/>
      <c r="AF30" s="6"/>
    </row>
    <row r="31" spans="1:32" s="45" customFormat="1" ht="17" customHeight="1" x14ac:dyDescent="0.2">
      <c r="A31" s="180">
        <v>29</v>
      </c>
      <c r="B31" s="138" t="s">
        <v>37</v>
      </c>
      <c r="C31" s="138" t="s">
        <v>37</v>
      </c>
      <c r="D31" s="138" t="s">
        <v>124</v>
      </c>
      <c r="E31" s="320" t="s">
        <v>29</v>
      </c>
      <c r="F31" s="139" t="s">
        <v>300</v>
      </c>
      <c r="G31" s="139"/>
      <c r="H31" s="139" t="s">
        <v>125</v>
      </c>
      <c r="I31" s="323" t="s">
        <v>33</v>
      </c>
      <c r="J31" s="364">
        <v>1.4363425925925925E-2</v>
      </c>
      <c r="K31" s="372">
        <v>1</v>
      </c>
      <c r="L31" s="321" t="s">
        <v>41</v>
      </c>
      <c r="M31" s="333">
        <v>72488</v>
      </c>
      <c r="N31" s="322" t="s">
        <v>42</v>
      </c>
      <c r="O31" s="394">
        <v>71203</v>
      </c>
      <c r="P31" s="401">
        <v>37549</v>
      </c>
      <c r="Q31" s="334">
        <v>0.98227292793289922</v>
      </c>
      <c r="R31" s="333"/>
      <c r="S31" s="335"/>
      <c r="T31" s="400">
        <v>1285</v>
      </c>
      <c r="U31" s="334">
        <v>1.7727072067100762E-2</v>
      </c>
      <c r="V31" s="399"/>
      <c r="W31" s="181"/>
      <c r="X31" s="154"/>
      <c r="Y31" s="6"/>
      <c r="Z31" s="6"/>
      <c r="AA31" s="6"/>
      <c r="AB31" s="6"/>
      <c r="AC31" s="6"/>
      <c r="AD31" s="6"/>
      <c r="AE31" s="6"/>
      <c r="AF31" s="6"/>
    </row>
    <row r="32" spans="1:32" s="45" customFormat="1" ht="17" customHeight="1" x14ac:dyDescent="0.2">
      <c r="A32" s="180">
        <v>30</v>
      </c>
      <c r="B32" s="177" t="s">
        <v>37</v>
      </c>
      <c r="C32" s="171" t="s">
        <v>37</v>
      </c>
      <c r="D32" s="172" t="s">
        <v>145</v>
      </c>
      <c r="E32" s="352" t="s">
        <v>29</v>
      </c>
      <c r="F32" s="353" t="s">
        <v>146</v>
      </c>
      <c r="G32" s="143" t="s">
        <v>147</v>
      </c>
      <c r="H32" s="143" t="s">
        <v>148</v>
      </c>
      <c r="I32" s="359" t="s">
        <v>33</v>
      </c>
      <c r="J32" s="364">
        <v>5.3229166666666661E-2</v>
      </c>
      <c r="K32" s="372">
        <v>4</v>
      </c>
      <c r="L32" s="321" t="s">
        <v>41</v>
      </c>
      <c r="M32" s="333">
        <v>71108</v>
      </c>
      <c r="N32" s="322" t="s">
        <v>42</v>
      </c>
      <c r="O32" s="394">
        <v>47131</v>
      </c>
      <c r="P32" s="400">
        <v>32378</v>
      </c>
      <c r="Q32" s="334">
        <v>0.66280868537998539</v>
      </c>
      <c r="R32" s="337"/>
      <c r="S32" s="338"/>
      <c r="T32" s="400">
        <v>23977</v>
      </c>
      <c r="U32" s="334">
        <v>0.33719131462001461</v>
      </c>
      <c r="V32" s="400"/>
      <c r="W32" s="181"/>
      <c r="X32" s="154"/>
      <c r="Y32" s="6"/>
      <c r="Z32" s="6"/>
      <c r="AA32" s="6"/>
      <c r="AB32" s="6"/>
      <c r="AC32" s="6"/>
      <c r="AD32" s="6"/>
      <c r="AE32" s="6"/>
      <c r="AF32" s="6"/>
    </row>
    <row r="33" spans="1:32" s="45" customFormat="1" ht="17" customHeight="1" x14ac:dyDescent="0.2">
      <c r="A33" s="180">
        <v>31</v>
      </c>
      <c r="B33" s="138" t="s">
        <v>37</v>
      </c>
      <c r="C33" s="138" t="s">
        <v>37</v>
      </c>
      <c r="D33" s="138" t="s">
        <v>121</v>
      </c>
      <c r="E33" s="320" t="s">
        <v>29</v>
      </c>
      <c r="F33" s="320" t="s">
        <v>318</v>
      </c>
      <c r="G33" s="320"/>
      <c r="H33" s="139" t="s">
        <v>123</v>
      </c>
      <c r="I33" s="323" t="s">
        <v>33</v>
      </c>
      <c r="J33" s="364">
        <v>2.9444444444444443E-2</v>
      </c>
      <c r="K33" s="372">
        <v>4</v>
      </c>
      <c r="L33" s="321" t="s">
        <v>41</v>
      </c>
      <c r="M33" s="383">
        <v>70948</v>
      </c>
      <c r="N33" s="322" t="s">
        <v>42</v>
      </c>
      <c r="O33" s="394">
        <v>65280</v>
      </c>
      <c r="P33" s="400">
        <v>35493</v>
      </c>
      <c r="Q33" s="334">
        <v>0.92011050346732814</v>
      </c>
      <c r="R33" s="337"/>
      <c r="S33" s="335"/>
      <c r="T33" s="400">
        <v>5668</v>
      </c>
      <c r="U33" s="334">
        <v>7.9889496532671814E-2</v>
      </c>
      <c r="V33" s="400"/>
      <c r="W33" s="181"/>
      <c r="X33" s="154"/>
      <c r="Y33" s="6"/>
      <c r="Z33" s="6"/>
      <c r="AA33" s="6"/>
      <c r="AB33" s="6"/>
      <c r="AC33" s="6"/>
      <c r="AD33" s="6"/>
      <c r="AE33" s="6"/>
      <c r="AF33" s="6"/>
    </row>
    <row r="34" spans="1:32" s="45" customFormat="1" ht="17" customHeight="1" x14ac:dyDescent="0.2">
      <c r="A34" s="180">
        <v>32</v>
      </c>
      <c r="B34" s="138" t="s">
        <v>37</v>
      </c>
      <c r="C34" s="138" t="s">
        <v>37</v>
      </c>
      <c r="D34" s="138" t="s">
        <v>513</v>
      </c>
      <c r="E34" s="320" t="s">
        <v>29</v>
      </c>
      <c r="F34" s="320" t="s">
        <v>309</v>
      </c>
      <c r="G34" s="139" t="s">
        <v>373</v>
      </c>
      <c r="H34" s="139" t="s">
        <v>523</v>
      </c>
      <c r="I34" s="323" t="s">
        <v>33</v>
      </c>
      <c r="J34" s="364">
        <v>2.1180555555555553E-2</v>
      </c>
      <c r="K34" s="372">
        <v>1</v>
      </c>
      <c r="L34" s="321" t="s">
        <v>41</v>
      </c>
      <c r="M34" s="383">
        <v>67733</v>
      </c>
      <c r="N34" s="322" t="s">
        <v>42</v>
      </c>
      <c r="O34" s="394">
        <v>65550</v>
      </c>
      <c r="P34" s="400">
        <v>28476</v>
      </c>
      <c r="Q34" s="334">
        <v>0.9677705106816471</v>
      </c>
      <c r="R34" s="337"/>
      <c r="S34" s="335"/>
      <c r="T34" s="400">
        <v>2183</v>
      </c>
      <c r="U34" s="334">
        <v>3.2229489318352941E-2</v>
      </c>
      <c r="V34" s="400"/>
      <c r="W34" s="184"/>
      <c r="X34" s="157"/>
      <c r="Y34" s="30"/>
      <c r="Z34" s="30"/>
      <c r="AA34" s="30"/>
      <c r="AB34" s="30"/>
      <c r="AC34" s="30"/>
      <c r="AD34" s="30"/>
      <c r="AE34" s="30"/>
      <c r="AF34" s="30"/>
    </row>
    <row r="35" spans="1:32" s="45" customFormat="1" ht="17" customHeight="1" x14ac:dyDescent="0.2">
      <c r="A35" s="180">
        <v>33</v>
      </c>
      <c r="B35" s="138" t="s">
        <v>37</v>
      </c>
      <c r="C35" s="138" t="s">
        <v>37</v>
      </c>
      <c r="D35" s="138" t="s">
        <v>551</v>
      </c>
      <c r="E35" s="320" t="s">
        <v>29</v>
      </c>
      <c r="F35" s="139" t="s">
        <v>318</v>
      </c>
      <c r="G35" s="139" t="s">
        <v>85</v>
      </c>
      <c r="H35" s="139" t="s">
        <v>552</v>
      </c>
      <c r="I35" s="323" t="s">
        <v>33</v>
      </c>
      <c r="J35" s="364">
        <v>3.6041666666666666E-2</v>
      </c>
      <c r="K35" s="372">
        <v>4</v>
      </c>
      <c r="L35" s="321" t="s">
        <v>41</v>
      </c>
      <c r="M35" s="333">
        <v>64006</v>
      </c>
      <c r="N35" s="322" t="s">
        <v>42</v>
      </c>
      <c r="O35" s="394">
        <v>22984</v>
      </c>
      <c r="P35" s="399">
        <v>14733</v>
      </c>
      <c r="Q35" s="334">
        <v>0.35909133518732617</v>
      </c>
      <c r="R35" s="333"/>
      <c r="S35" s="335"/>
      <c r="T35" s="400">
        <v>41022</v>
      </c>
      <c r="U35" s="334">
        <v>0.64090866481267383</v>
      </c>
      <c r="V35" s="399"/>
      <c r="W35" s="181"/>
      <c r="X35" s="154"/>
      <c r="Y35" s="6"/>
      <c r="Z35" s="6"/>
      <c r="AA35" s="6"/>
      <c r="AB35" s="6"/>
      <c r="AC35" s="6"/>
      <c r="AD35" s="6"/>
      <c r="AE35" s="6"/>
      <c r="AF35" s="6"/>
    </row>
    <row r="36" spans="1:32" s="45" customFormat="1" ht="17" customHeight="1" x14ac:dyDescent="0.2">
      <c r="A36" s="180">
        <v>34</v>
      </c>
      <c r="B36" s="253" t="s">
        <v>26</v>
      </c>
      <c r="C36" s="253" t="s">
        <v>27</v>
      </c>
      <c r="D36" s="253" t="s">
        <v>109</v>
      </c>
      <c r="E36" s="327" t="s">
        <v>29</v>
      </c>
      <c r="F36" s="328" t="s">
        <v>110</v>
      </c>
      <c r="G36" s="328" t="s">
        <v>36</v>
      </c>
      <c r="H36" s="328" t="s">
        <v>111</v>
      </c>
      <c r="I36" s="331" t="s">
        <v>33</v>
      </c>
      <c r="J36" s="346">
        <v>1.8680555555555554E-2</v>
      </c>
      <c r="K36" s="345">
        <v>4</v>
      </c>
      <c r="L36" s="329" t="s">
        <v>34</v>
      </c>
      <c r="M36" s="332">
        <v>61956</v>
      </c>
      <c r="N36" s="330" t="s">
        <v>42</v>
      </c>
      <c r="O36" s="339">
        <v>58000</v>
      </c>
      <c r="P36" s="340">
        <v>45473</v>
      </c>
      <c r="Q36" s="341">
        <v>0.93614823423074445</v>
      </c>
      <c r="R36" s="342">
        <v>0</v>
      </c>
      <c r="S36" s="343">
        <v>0</v>
      </c>
      <c r="T36" s="340">
        <v>3956</v>
      </c>
      <c r="U36" s="341">
        <v>6.3851765769255595E-2</v>
      </c>
      <c r="V36" s="344">
        <v>3741</v>
      </c>
      <c r="W36" s="183"/>
      <c r="X36" s="156"/>
      <c r="Y36" s="24"/>
      <c r="Z36" s="24"/>
      <c r="AA36" s="24"/>
      <c r="AB36" s="24"/>
      <c r="AC36" s="24"/>
      <c r="AD36" s="24"/>
      <c r="AE36" s="24"/>
      <c r="AF36" s="24"/>
    </row>
    <row r="37" spans="1:32" s="45" customFormat="1" ht="17" customHeight="1" x14ac:dyDescent="0.2">
      <c r="A37" s="180">
        <v>35</v>
      </c>
      <c r="B37" s="177" t="s">
        <v>37</v>
      </c>
      <c r="C37" s="174" t="s">
        <v>37</v>
      </c>
      <c r="D37" s="174" t="s">
        <v>112</v>
      </c>
      <c r="E37" s="349" t="s">
        <v>29</v>
      </c>
      <c r="F37" s="177" t="s">
        <v>308</v>
      </c>
      <c r="G37" s="177" t="s">
        <v>113</v>
      </c>
      <c r="H37" s="189" t="s">
        <v>114</v>
      </c>
      <c r="I37" s="357" t="s">
        <v>33</v>
      </c>
      <c r="J37" s="362">
        <v>2.5162037037037038E-2</v>
      </c>
      <c r="K37" s="370">
        <v>4</v>
      </c>
      <c r="L37" s="321" t="s">
        <v>41</v>
      </c>
      <c r="M37" s="383">
        <v>60196</v>
      </c>
      <c r="N37" s="388" t="s">
        <v>42</v>
      </c>
      <c r="O37" s="392">
        <v>54763</v>
      </c>
      <c r="P37" s="397">
        <v>29777</v>
      </c>
      <c r="Q37" s="334">
        <v>0.90974483354375701</v>
      </c>
      <c r="R37" s="337"/>
      <c r="S37" s="338"/>
      <c r="T37" s="397">
        <v>5433</v>
      </c>
      <c r="U37" s="334">
        <v>9.0255166456242944E-2</v>
      </c>
      <c r="V37" s="397"/>
      <c r="W37" s="184"/>
      <c r="X37" s="156"/>
      <c r="Y37" s="24"/>
      <c r="Z37" s="24"/>
      <c r="AA37" s="24"/>
      <c r="AB37" s="24"/>
      <c r="AC37" s="24"/>
      <c r="AD37" s="24"/>
      <c r="AE37" s="24"/>
      <c r="AF37" s="24"/>
    </row>
    <row r="38" spans="1:32" s="45" customFormat="1" ht="17" customHeight="1" x14ac:dyDescent="0.2">
      <c r="A38" s="180">
        <v>36</v>
      </c>
      <c r="B38" s="253" t="s">
        <v>26</v>
      </c>
      <c r="C38" s="253" t="s">
        <v>27</v>
      </c>
      <c r="D38" s="253" t="s">
        <v>126</v>
      </c>
      <c r="E38" s="327" t="s">
        <v>29</v>
      </c>
      <c r="F38" s="328" t="s">
        <v>127</v>
      </c>
      <c r="G38" s="328" t="s">
        <v>36</v>
      </c>
      <c r="H38" s="328" t="s">
        <v>128</v>
      </c>
      <c r="I38" s="331" t="s">
        <v>33</v>
      </c>
      <c r="J38" s="346">
        <v>3.1342592592592596E-2</v>
      </c>
      <c r="K38" s="345">
        <v>4</v>
      </c>
      <c r="L38" s="329" t="s">
        <v>34</v>
      </c>
      <c r="M38" s="332">
        <v>53149</v>
      </c>
      <c r="N38" s="330" t="s">
        <v>42</v>
      </c>
      <c r="O38" s="339">
        <v>48517</v>
      </c>
      <c r="P38" s="340">
        <v>31550</v>
      </c>
      <c r="Q38" s="341">
        <v>0.91284878360834631</v>
      </c>
      <c r="R38" s="342">
        <v>0</v>
      </c>
      <c r="S38" s="343">
        <v>0</v>
      </c>
      <c r="T38" s="340">
        <v>4632</v>
      </c>
      <c r="U38" s="341">
        <v>8.7151216391653658E-2</v>
      </c>
      <c r="V38" s="344">
        <v>2730</v>
      </c>
      <c r="W38" s="181"/>
      <c r="X38" s="154"/>
      <c r="Y38" s="6"/>
      <c r="Z38" s="6"/>
      <c r="AA38" s="6"/>
      <c r="AB38" s="6"/>
      <c r="AC38" s="6"/>
      <c r="AD38" s="6"/>
      <c r="AE38" s="6"/>
      <c r="AF38" s="6"/>
    </row>
    <row r="39" spans="1:32" s="45" customFormat="1" ht="17" customHeight="1" x14ac:dyDescent="0.2">
      <c r="A39" s="180">
        <v>37</v>
      </c>
      <c r="B39" s="253" t="s">
        <v>26</v>
      </c>
      <c r="C39" s="253" t="s">
        <v>27</v>
      </c>
      <c r="D39" s="253" t="s">
        <v>149</v>
      </c>
      <c r="E39" s="327" t="s">
        <v>29</v>
      </c>
      <c r="F39" s="328" t="s">
        <v>150</v>
      </c>
      <c r="G39" s="328" t="s">
        <v>36</v>
      </c>
      <c r="H39" s="328" t="s">
        <v>151</v>
      </c>
      <c r="I39" s="331" t="s">
        <v>33</v>
      </c>
      <c r="J39" s="346">
        <v>3.5729166666666666E-2</v>
      </c>
      <c r="K39" s="345">
        <v>5</v>
      </c>
      <c r="L39" s="329" t="s">
        <v>34</v>
      </c>
      <c r="M39" s="332">
        <v>48961</v>
      </c>
      <c r="N39" s="330" t="s">
        <v>42</v>
      </c>
      <c r="O39" s="339">
        <v>44129</v>
      </c>
      <c r="P39" s="340">
        <v>32643</v>
      </c>
      <c r="Q39" s="341">
        <v>0.9013092052858398</v>
      </c>
      <c r="R39" s="342">
        <v>0</v>
      </c>
      <c r="S39" s="343">
        <v>0</v>
      </c>
      <c r="T39" s="340">
        <v>4832</v>
      </c>
      <c r="U39" s="341">
        <v>9.8690794714160243E-2</v>
      </c>
      <c r="V39" s="344">
        <v>3150</v>
      </c>
      <c r="W39" s="184"/>
      <c r="X39" s="156"/>
      <c r="Y39" s="24"/>
      <c r="Z39" s="24"/>
      <c r="AA39" s="24"/>
      <c r="AB39" s="24"/>
      <c r="AC39" s="24"/>
      <c r="AD39" s="24"/>
      <c r="AE39" s="24"/>
      <c r="AF39" s="24"/>
    </row>
    <row r="40" spans="1:32" s="45" customFormat="1" ht="17" customHeight="1" x14ac:dyDescent="0.2">
      <c r="A40" s="180">
        <v>38</v>
      </c>
      <c r="B40" s="177" t="s">
        <v>48</v>
      </c>
      <c r="C40" s="174" t="s">
        <v>133</v>
      </c>
      <c r="D40" s="174" t="s">
        <v>134</v>
      </c>
      <c r="E40" s="351" t="s">
        <v>29</v>
      </c>
      <c r="F40" s="177" t="s">
        <v>308</v>
      </c>
      <c r="G40" s="177"/>
      <c r="H40" s="189" t="s">
        <v>136</v>
      </c>
      <c r="I40" s="357" t="s">
        <v>33</v>
      </c>
      <c r="J40" s="362">
        <v>3.3020833333333333E-2</v>
      </c>
      <c r="K40" s="370">
        <v>4</v>
      </c>
      <c r="L40" s="321" t="s">
        <v>53</v>
      </c>
      <c r="M40" s="383">
        <v>45797</v>
      </c>
      <c r="N40" s="388" t="s">
        <v>87</v>
      </c>
      <c r="O40" s="392">
        <v>3859</v>
      </c>
      <c r="P40" s="397"/>
      <c r="Q40" s="405">
        <v>8.4263161342446005E-2</v>
      </c>
      <c r="R40" s="383"/>
      <c r="S40" s="413">
        <v>0</v>
      </c>
      <c r="T40" s="397">
        <v>41938</v>
      </c>
      <c r="U40" s="405">
        <v>0.91573683865755395</v>
      </c>
      <c r="V40" s="417">
        <v>25499</v>
      </c>
      <c r="W40" s="184"/>
      <c r="X40" s="157"/>
      <c r="Y40" s="30"/>
      <c r="Z40" s="30"/>
      <c r="AA40" s="30"/>
      <c r="AB40" s="30"/>
      <c r="AC40" s="30"/>
      <c r="AD40" s="30"/>
      <c r="AE40" s="30"/>
      <c r="AF40" s="30"/>
    </row>
    <row r="41" spans="1:32" s="45" customFormat="1" ht="17" customHeight="1" x14ac:dyDescent="0.2">
      <c r="A41" s="180">
        <v>39</v>
      </c>
      <c r="B41" s="174" t="s">
        <v>524</v>
      </c>
      <c r="C41" s="174" t="s">
        <v>559</v>
      </c>
      <c r="D41" s="174" t="s">
        <v>560</v>
      </c>
      <c r="E41" s="349" t="s">
        <v>29</v>
      </c>
      <c r="F41" s="177" t="s">
        <v>127</v>
      </c>
      <c r="G41" s="177"/>
      <c r="H41" s="174" t="s">
        <v>561</v>
      </c>
      <c r="I41" s="357" t="s">
        <v>557</v>
      </c>
      <c r="J41" s="362">
        <v>2.3692129629629629E-2</v>
      </c>
      <c r="K41" s="370">
        <v>7</v>
      </c>
      <c r="L41" s="379" t="s">
        <v>34</v>
      </c>
      <c r="M41" s="383">
        <v>43595</v>
      </c>
      <c r="N41" s="388" t="s">
        <v>539</v>
      </c>
      <c r="O41" s="392">
        <v>43595</v>
      </c>
      <c r="P41" s="397">
        <v>35250</v>
      </c>
      <c r="Q41" s="334">
        <v>1</v>
      </c>
      <c r="R41" s="337">
        <v>0</v>
      </c>
      <c r="S41" s="338">
        <v>0</v>
      </c>
      <c r="T41" s="397"/>
      <c r="U41" s="334">
        <v>0</v>
      </c>
      <c r="V41" s="397"/>
      <c r="W41" s="184"/>
      <c r="X41" s="156"/>
      <c r="Y41" s="24"/>
      <c r="Z41" s="24"/>
      <c r="AA41" s="24"/>
      <c r="AB41" s="24"/>
      <c r="AC41" s="24"/>
      <c r="AD41" s="24"/>
      <c r="AE41" s="24"/>
      <c r="AF41" s="24"/>
    </row>
    <row r="42" spans="1:32" s="45" customFormat="1" ht="17" customHeight="1" x14ac:dyDescent="0.2">
      <c r="A42" s="180">
        <v>40</v>
      </c>
      <c r="B42" s="253" t="s">
        <v>26</v>
      </c>
      <c r="C42" s="253" t="s">
        <v>27</v>
      </c>
      <c r="D42" s="253" t="s">
        <v>142</v>
      </c>
      <c r="E42" s="327" t="s">
        <v>29</v>
      </c>
      <c r="F42" s="328" t="s">
        <v>143</v>
      </c>
      <c r="G42" s="328" t="s">
        <v>36</v>
      </c>
      <c r="H42" s="328" t="s">
        <v>144</v>
      </c>
      <c r="I42" s="331" t="s">
        <v>33</v>
      </c>
      <c r="J42" s="346">
        <v>8.1597222222222227E-3</v>
      </c>
      <c r="K42" s="345">
        <v>4</v>
      </c>
      <c r="L42" s="329" t="s">
        <v>34</v>
      </c>
      <c r="M42" s="332">
        <v>41776</v>
      </c>
      <c r="N42" s="330" t="s">
        <v>42</v>
      </c>
      <c r="O42" s="339">
        <v>37028</v>
      </c>
      <c r="P42" s="340">
        <v>22387</v>
      </c>
      <c r="Q42" s="341">
        <v>0.88634622749904246</v>
      </c>
      <c r="R42" s="342">
        <v>0</v>
      </c>
      <c r="S42" s="343">
        <v>0</v>
      </c>
      <c r="T42" s="340">
        <v>4748</v>
      </c>
      <c r="U42" s="341">
        <v>0.11365377250095748</v>
      </c>
      <c r="V42" s="344">
        <v>2082</v>
      </c>
      <c r="W42" s="181"/>
      <c r="X42" s="154"/>
      <c r="Y42" s="6"/>
      <c r="Z42" s="6"/>
      <c r="AA42" s="6"/>
      <c r="AB42" s="6"/>
      <c r="AC42" s="6"/>
      <c r="AD42" s="6"/>
      <c r="AE42" s="6"/>
      <c r="AF42" s="6"/>
    </row>
    <row r="43" spans="1:32" s="45" customFormat="1" ht="17" customHeight="1" x14ac:dyDescent="0.2">
      <c r="A43" s="180">
        <v>41</v>
      </c>
      <c r="B43" s="174" t="s">
        <v>37</v>
      </c>
      <c r="C43" s="174" t="s">
        <v>37</v>
      </c>
      <c r="D43" s="138" t="s">
        <v>516</v>
      </c>
      <c r="E43" s="349" t="s">
        <v>29</v>
      </c>
      <c r="F43" s="139" t="s">
        <v>512</v>
      </c>
      <c r="G43" s="139"/>
      <c r="H43" s="139" t="s">
        <v>132</v>
      </c>
      <c r="I43" s="323" t="s">
        <v>33</v>
      </c>
      <c r="J43" s="364">
        <v>1.7858796296296296E-2</v>
      </c>
      <c r="K43" s="373">
        <v>4</v>
      </c>
      <c r="L43" s="324" t="s">
        <v>41</v>
      </c>
      <c r="M43" s="336">
        <v>41261</v>
      </c>
      <c r="N43" s="325" t="s">
        <v>42</v>
      </c>
      <c r="O43" s="394">
        <v>39374</v>
      </c>
      <c r="P43" s="399">
        <v>21317</v>
      </c>
      <c r="Q43" s="334">
        <v>0.95426674099028141</v>
      </c>
      <c r="R43" s="333"/>
      <c r="S43" s="335"/>
      <c r="T43" s="400">
        <v>1887</v>
      </c>
      <c r="U43" s="334">
        <v>4.573325900971862E-2</v>
      </c>
      <c r="V43" s="418"/>
      <c r="W43" s="181"/>
      <c r="X43" s="154"/>
      <c r="Y43" s="6"/>
      <c r="Z43" s="6"/>
      <c r="AA43" s="6"/>
      <c r="AB43" s="6"/>
      <c r="AC43" s="6"/>
      <c r="AD43" s="6"/>
      <c r="AE43" s="6"/>
      <c r="AF43" s="6"/>
    </row>
    <row r="44" spans="1:32" s="45" customFormat="1" ht="17" customHeight="1" x14ac:dyDescent="0.2">
      <c r="A44" s="180">
        <v>42</v>
      </c>
      <c r="B44" s="251" t="s">
        <v>48</v>
      </c>
      <c r="C44" s="252" t="s">
        <v>133</v>
      </c>
      <c r="D44" s="258" t="s">
        <v>575</v>
      </c>
      <c r="E44" s="350" t="s">
        <v>29</v>
      </c>
      <c r="F44" s="271" t="s">
        <v>308</v>
      </c>
      <c r="G44" s="271" t="s">
        <v>113</v>
      </c>
      <c r="H44" s="271" t="s">
        <v>576</v>
      </c>
      <c r="I44" s="358" t="s">
        <v>33</v>
      </c>
      <c r="J44" s="363">
        <v>1.9375E-2</v>
      </c>
      <c r="K44" s="371">
        <v>9</v>
      </c>
      <c r="L44" s="380" t="s">
        <v>53</v>
      </c>
      <c r="M44" s="384">
        <v>40856</v>
      </c>
      <c r="N44" s="389" t="s">
        <v>87</v>
      </c>
      <c r="O44" s="393">
        <v>18079</v>
      </c>
      <c r="P44" s="398"/>
      <c r="Q44" s="404">
        <v>0.44250538476600743</v>
      </c>
      <c r="R44" s="408"/>
      <c r="S44" s="412">
        <v>0</v>
      </c>
      <c r="T44" s="398">
        <v>22777</v>
      </c>
      <c r="U44" s="404">
        <v>0.55749461523399257</v>
      </c>
      <c r="V44" s="398">
        <v>9814</v>
      </c>
      <c r="W44" s="273"/>
      <c r="X44" s="274"/>
      <c r="Y44" s="275"/>
      <c r="Z44" s="275"/>
      <c r="AA44" s="275"/>
      <c r="AB44" s="275"/>
      <c r="AC44" s="275"/>
      <c r="AD44" s="275"/>
      <c r="AE44" s="275"/>
      <c r="AF44" s="275"/>
    </row>
    <row r="45" spans="1:32" s="45" customFormat="1" ht="17" customHeight="1" x14ac:dyDescent="0.2">
      <c r="A45" s="180">
        <v>43</v>
      </c>
      <c r="B45" s="138" t="s">
        <v>37</v>
      </c>
      <c r="C45" s="174" t="s">
        <v>37</v>
      </c>
      <c r="D45" s="138" t="s">
        <v>521</v>
      </c>
      <c r="E45" s="349" t="s">
        <v>29</v>
      </c>
      <c r="F45" s="139" t="s">
        <v>146</v>
      </c>
      <c r="G45" s="139" t="s">
        <v>167</v>
      </c>
      <c r="H45" s="139" t="s">
        <v>545</v>
      </c>
      <c r="I45" s="323" t="s">
        <v>33</v>
      </c>
      <c r="J45" s="364"/>
      <c r="K45" s="372">
        <v>0</v>
      </c>
      <c r="L45" s="326" t="s">
        <v>41</v>
      </c>
      <c r="M45" s="333">
        <v>37777</v>
      </c>
      <c r="N45" s="325" t="s">
        <v>42</v>
      </c>
      <c r="O45" s="395">
        <v>23115</v>
      </c>
      <c r="P45" s="399">
        <v>11298</v>
      </c>
      <c r="Q45" s="334">
        <v>0.61188024459327106</v>
      </c>
      <c r="R45" s="333"/>
      <c r="S45" s="335"/>
      <c r="T45" s="400">
        <v>14662</v>
      </c>
      <c r="U45" s="334">
        <v>0.38811975540672894</v>
      </c>
      <c r="V45" s="418"/>
      <c r="W45" s="181"/>
      <c r="X45" s="154"/>
      <c r="Y45" s="6"/>
      <c r="Z45" s="6"/>
      <c r="AA45" s="6"/>
      <c r="AB45" s="6"/>
      <c r="AC45" s="6"/>
      <c r="AD45" s="6"/>
      <c r="AE45" s="6"/>
      <c r="AF45" s="6"/>
    </row>
    <row r="46" spans="1:32" s="45" customFormat="1" ht="17" customHeight="1" x14ac:dyDescent="0.2">
      <c r="A46" s="180">
        <v>44</v>
      </c>
      <c r="B46" s="251" t="s">
        <v>37</v>
      </c>
      <c r="C46" s="258" t="s">
        <v>37</v>
      </c>
      <c r="D46" s="258" t="s">
        <v>522</v>
      </c>
      <c r="E46" s="271" t="s">
        <v>29</v>
      </c>
      <c r="F46" s="271" t="s">
        <v>318</v>
      </c>
      <c r="G46" s="271" t="s">
        <v>85</v>
      </c>
      <c r="H46" s="271" t="s">
        <v>547</v>
      </c>
      <c r="I46" s="271" t="s">
        <v>33</v>
      </c>
      <c r="J46" s="255"/>
      <c r="K46" s="256">
        <v>0</v>
      </c>
      <c r="L46" s="254" t="s">
        <v>41</v>
      </c>
      <c r="M46" s="257">
        <v>37020</v>
      </c>
      <c r="N46" s="258" t="s">
        <v>42</v>
      </c>
      <c r="O46" s="205">
        <v>31793</v>
      </c>
      <c r="P46" s="276">
        <v>7857</v>
      </c>
      <c r="Q46" s="232">
        <v>0.85880605078336036</v>
      </c>
      <c r="R46" s="204"/>
      <c r="S46" s="272"/>
      <c r="T46" s="205">
        <v>5227</v>
      </c>
      <c r="U46" s="232">
        <v>0.14119394921663966</v>
      </c>
      <c r="V46" s="277"/>
      <c r="W46" s="261"/>
      <c r="X46" s="262"/>
      <c r="Y46" s="263"/>
      <c r="Z46" s="263"/>
      <c r="AA46" s="263"/>
      <c r="AB46" s="263"/>
      <c r="AC46" s="263"/>
      <c r="AD46" s="263"/>
      <c r="AE46" s="263"/>
      <c r="AF46" s="263"/>
    </row>
    <row r="47" spans="1:32" s="45" customFormat="1" ht="17" customHeight="1" x14ac:dyDescent="0.2">
      <c r="A47" s="180">
        <v>45</v>
      </c>
      <c r="B47" s="170" t="s">
        <v>37</v>
      </c>
      <c r="C47" s="171" t="s">
        <v>37</v>
      </c>
      <c r="D47" s="142" t="s">
        <v>152</v>
      </c>
      <c r="E47" s="142" t="s">
        <v>29</v>
      </c>
      <c r="F47" s="143" t="s">
        <v>318</v>
      </c>
      <c r="G47" s="143" t="s">
        <v>153</v>
      </c>
      <c r="H47" s="143" t="s">
        <v>154</v>
      </c>
      <c r="I47" s="142" t="s">
        <v>33</v>
      </c>
      <c r="J47" s="216">
        <v>3.8668981481481478E-2</v>
      </c>
      <c r="K47" s="217">
        <v>4</v>
      </c>
      <c r="L47" s="143" t="s">
        <v>41</v>
      </c>
      <c r="M47" s="199">
        <v>36940</v>
      </c>
      <c r="N47" s="138" t="s">
        <v>42</v>
      </c>
      <c r="O47" s="206">
        <v>35733</v>
      </c>
      <c r="P47" s="206">
        <v>18735</v>
      </c>
      <c r="Q47" s="233">
        <v>0.96732539252842442</v>
      </c>
      <c r="R47" s="206"/>
      <c r="S47" s="237"/>
      <c r="T47" s="206">
        <v>1207</v>
      </c>
      <c r="U47" s="238">
        <v>3.267460747157553E-2</v>
      </c>
      <c r="V47" s="206"/>
      <c r="W47" s="181"/>
      <c r="X47" s="154"/>
      <c r="Y47" s="6"/>
      <c r="Z47" s="6"/>
      <c r="AA47" s="6"/>
      <c r="AB47" s="6"/>
      <c r="AC47" s="6"/>
      <c r="AD47" s="6"/>
      <c r="AE47" s="6"/>
      <c r="AF47" s="6"/>
    </row>
    <row r="48" spans="1:32" s="45" customFormat="1" ht="17" customHeight="1" x14ac:dyDescent="0.2">
      <c r="A48" s="180">
        <v>46</v>
      </c>
      <c r="B48" s="253" t="s">
        <v>26</v>
      </c>
      <c r="C48" s="253" t="s">
        <v>27</v>
      </c>
      <c r="D48" s="253" t="s">
        <v>71</v>
      </c>
      <c r="E48" s="328" t="s">
        <v>29</v>
      </c>
      <c r="F48" s="328" t="s">
        <v>30</v>
      </c>
      <c r="G48" s="328"/>
      <c r="H48" s="328" t="s">
        <v>72</v>
      </c>
      <c r="I48" s="328" t="s">
        <v>33</v>
      </c>
      <c r="J48" s="361" t="s">
        <v>36</v>
      </c>
      <c r="K48" s="369">
        <v>0</v>
      </c>
      <c r="L48" s="378" t="s">
        <v>34</v>
      </c>
      <c r="M48" s="382">
        <v>31803</v>
      </c>
      <c r="N48" s="253" t="s">
        <v>543</v>
      </c>
      <c r="O48" s="391">
        <v>10986</v>
      </c>
      <c r="P48" s="396" t="s">
        <v>36</v>
      </c>
      <c r="Q48" s="403">
        <v>0.34543910951797002</v>
      </c>
      <c r="R48" s="407">
        <v>0</v>
      </c>
      <c r="S48" s="411">
        <v>0</v>
      </c>
      <c r="T48" s="396">
        <v>20817</v>
      </c>
      <c r="U48" s="403">
        <v>0.65456089048203003</v>
      </c>
      <c r="V48" s="416"/>
      <c r="W48" s="184"/>
      <c r="X48" s="156"/>
      <c r="Y48" s="24"/>
      <c r="Z48" s="24"/>
      <c r="AA48" s="24"/>
      <c r="AB48" s="24"/>
      <c r="AC48" s="24"/>
      <c r="AD48" s="24"/>
      <c r="AE48" s="24"/>
      <c r="AF48" s="24"/>
    </row>
    <row r="49" spans="1:32" s="45" customFormat="1" ht="17" customHeight="1" x14ac:dyDescent="0.2">
      <c r="A49" s="180">
        <v>47</v>
      </c>
      <c r="B49" s="138" t="s">
        <v>37</v>
      </c>
      <c r="C49" s="138" t="s">
        <v>37</v>
      </c>
      <c r="D49" s="138" t="s">
        <v>166</v>
      </c>
      <c r="E49" s="139" t="s">
        <v>29</v>
      </c>
      <c r="F49" s="139" t="s">
        <v>146</v>
      </c>
      <c r="G49" s="139" t="s">
        <v>167</v>
      </c>
      <c r="H49" s="139" t="s">
        <v>168</v>
      </c>
      <c r="I49" s="139" t="s">
        <v>33</v>
      </c>
      <c r="J49" s="214">
        <v>3.9317129629629625E-2</v>
      </c>
      <c r="K49" s="215">
        <v>4</v>
      </c>
      <c r="L49" s="143" t="s">
        <v>41</v>
      </c>
      <c r="M49" s="198">
        <v>31610</v>
      </c>
      <c r="N49" s="138" t="s">
        <v>42</v>
      </c>
      <c r="O49" s="198">
        <v>24812</v>
      </c>
      <c r="P49" s="208">
        <v>16515</v>
      </c>
      <c r="Q49" s="233">
        <v>0.78494147421701999</v>
      </c>
      <c r="R49" s="198"/>
      <c r="S49" s="230"/>
      <c r="T49" s="208">
        <v>6798</v>
      </c>
      <c r="U49" s="233">
        <v>0.21505852578298007</v>
      </c>
      <c r="V49" s="207"/>
      <c r="W49" s="181"/>
      <c r="X49" s="154"/>
      <c r="Y49" s="6"/>
      <c r="Z49" s="6"/>
      <c r="AA49" s="6"/>
      <c r="AB49" s="6"/>
      <c r="AC49" s="6"/>
      <c r="AD49" s="6"/>
      <c r="AE49" s="6"/>
      <c r="AF49" s="6"/>
    </row>
    <row r="50" spans="1:32" s="45" customFormat="1" ht="17" customHeight="1" x14ac:dyDescent="0.2">
      <c r="A50" s="180">
        <v>48</v>
      </c>
      <c r="B50" s="177" t="s">
        <v>48</v>
      </c>
      <c r="C50" s="174" t="s">
        <v>83</v>
      </c>
      <c r="D50" s="174" t="s">
        <v>534</v>
      </c>
      <c r="E50" s="174" t="s">
        <v>29</v>
      </c>
      <c r="F50" s="177" t="s">
        <v>309</v>
      </c>
      <c r="G50" s="177" t="s">
        <v>176</v>
      </c>
      <c r="H50" s="191" t="s">
        <v>535</v>
      </c>
      <c r="I50" s="177" t="s">
        <v>33</v>
      </c>
      <c r="J50" s="218">
        <v>3.4895833333333334E-2</v>
      </c>
      <c r="K50" s="219">
        <v>5</v>
      </c>
      <c r="L50" s="143" t="s">
        <v>53</v>
      </c>
      <c r="M50" s="199">
        <v>30574</v>
      </c>
      <c r="N50" s="174" t="s">
        <v>87</v>
      </c>
      <c r="O50" s="201">
        <v>3535</v>
      </c>
      <c r="P50" s="201"/>
      <c r="Q50" s="241">
        <v>0.1156211159808988</v>
      </c>
      <c r="R50" s="201"/>
      <c r="S50" s="199">
        <v>0</v>
      </c>
      <c r="T50" s="201">
        <v>27039</v>
      </c>
      <c r="U50" s="241">
        <v>0.88437888401910125</v>
      </c>
      <c r="V50" s="201">
        <v>12908</v>
      </c>
      <c r="W50" s="184"/>
      <c r="X50" s="156"/>
      <c r="Y50" s="24"/>
      <c r="Z50" s="24"/>
      <c r="AA50" s="24"/>
      <c r="AB50" s="24"/>
      <c r="AC50" s="24"/>
      <c r="AD50" s="24"/>
      <c r="AE50" s="24"/>
      <c r="AF50" s="24"/>
    </row>
    <row r="51" spans="1:32" s="45" customFormat="1" ht="17" customHeight="1" x14ac:dyDescent="0.2">
      <c r="A51" s="180">
        <v>49</v>
      </c>
      <c r="B51" s="170" t="s">
        <v>37</v>
      </c>
      <c r="C51" s="171" t="s">
        <v>37</v>
      </c>
      <c r="D51" s="142" t="s">
        <v>155</v>
      </c>
      <c r="E51" s="142" t="s">
        <v>29</v>
      </c>
      <c r="F51" s="143" t="s">
        <v>318</v>
      </c>
      <c r="G51" s="143"/>
      <c r="H51" s="143" t="s">
        <v>156</v>
      </c>
      <c r="I51" s="142" t="s">
        <v>33</v>
      </c>
      <c r="J51" s="216">
        <v>2.1064814814814814E-2</v>
      </c>
      <c r="K51" s="217">
        <v>2</v>
      </c>
      <c r="L51" s="143" t="s">
        <v>41</v>
      </c>
      <c r="M51" s="199">
        <v>27035</v>
      </c>
      <c r="N51" s="138" t="s">
        <v>42</v>
      </c>
      <c r="O51" s="206">
        <v>26324</v>
      </c>
      <c r="P51" s="206">
        <v>15333</v>
      </c>
      <c r="Q51" s="233">
        <v>0.97370075827630853</v>
      </c>
      <c r="R51" s="206"/>
      <c r="S51" s="237"/>
      <c r="T51" s="206">
        <v>711</v>
      </c>
      <c r="U51" s="238">
        <v>2.629924172369151E-2</v>
      </c>
      <c r="V51" s="206"/>
      <c r="W51" s="181"/>
      <c r="X51" s="154"/>
      <c r="Y51" s="6"/>
      <c r="Z51" s="6"/>
      <c r="AA51" s="6"/>
      <c r="AB51" s="6"/>
      <c r="AC51" s="6"/>
      <c r="AD51" s="6"/>
      <c r="AE51" s="6"/>
      <c r="AF51" s="6"/>
    </row>
    <row r="52" spans="1:32" s="45" customFormat="1" ht="15" customHeight="1" x14ac:dyDescent="0.2">
      <c r="A52" s="180">
        <v>50</v>
      </c>
      <c r="B52" s="170" t="s">
        <v>37</v>
      </c>
      <c r="C52" s="171" t="s">
        <v>37</v>
      </c>
      <c r="D52" s="172" t="s">
        <v>171</v>
      </c>
      <c r="E52" s="142" t="s">
        <v>29</v>
      </c>
      <c r="F52" s="143" t="s">
        <v>140</v>
      </c>
      <c r="G52" s="143" t="s">
        <v>172</v>
      </c>
      <c r="H52" s="143" t="s">
        <v>173</v>
      </c>
      <c r="I52" s="142" t="s">
        <v>33</v>
      </c>
      <c r="J52" s="216">
        <v>2.2523148148148143E-2</v>
      </c>
      <c r="K52" s="217">
        <v>5</v>
      </c>
      <c r="L52" s="143" t="s">
        <v>41</v>
      </c>
      <c r="M52" s="198">
        <v>19662</v>
      </c>
      <c r="N52" s="138" t="s">
        <v>42</v>
      </c>
      <c r="O52" s="206">
        <v>18821</v>
      </c>
      <c r="P52" s="206">
        <v>11584</v>
      </c>
      <c r="Q52" s="233">
        <v>0.95722713864306785</v>
      </c>
      <c r="R52" s="206"/>
      <c r="S52" s="237"/>
      <c r="T52" s="206">
        <v>841</v>
      </c>
      <c r="U52" s="238">
        <v>4.2772861356932153E-2</v>
      </c>
      <c r="V52" s="206"/>
      <c r="W52" s="181"/>
      <c r="X52" s="154"/>
      <c r="Y52" s="6"/>
      <c r="Z52" s="6"/>
      <c r="AA52" s="6"/>
      <c r="AB52" s="6"/>
      <c r="AC52" s="6"/>
      <c r="AD52" s="6"/>
      <c r="AE52" s="6"/>
      <c r="AF52" s="6"/>
    </row>
    <row r="53" spans="1:32" s="45" customFormat="1" ht="15" customHeight="1" x14ac:dyDescent="0.2">
      <c r="A53" s="180">
        <v>51</v>
      </c>
      <c r="B53" s="174" t="s">
        <v>37</v>
      </c>
      <c r="C53" s="174" t="s">
        <v>37</v>
      </c>
      <c r="D53" s="138" t="s">
        <v>548</v>
      </c>
      <c r="E53" s="174" t="s">
        <v>29</v>
      </c>
      <c r="F53" s="139"/>
      <c r="G53" s="139"/>
      <c r="H53" s="139" t="s">
        <v>577</v>
      </c>
      <c r="I53" s="139" t="s">
        <v>33</v>
      </c>
      <c r="J53" s="216">
        <v>2.071759259259259E-2</v>
      </c>
      <c r="K53" s="217">
        <v>2</v>
      </c>
      <c r="L53" s="143" t="s">
        <v>41</v>
      </c>
      <c r="M53" s="198">
        <v>19516</v>
      </c>
      <c r="N53" s="138" t="s">
        <v>42</v>
      </c>
      <c r="O53" s="206">
        <v>14484</v>
      </c>
      <c r="P53" s="207">
        <v>9119</v>
      </c>
      <c r="Q53" s="233">
        <v>0.74216027874564461</v>
      </c>
      <c r="R53" s="206"/>
      <c r="S53" s="279"/>
      <c r="T53" s="201">
        <v>5032</v>
      </c>
      <c r="U53" s="233">
        <v>0.25783972125435539</v>
      </c>
      <c r="V53" s="234"/>
      <c r="W53" s="182"/>
      <c r="X53" s="154"/>
      <c r="Y53" s="6"/>
      <c r="Z53" s="6"/>
      <c r="AA53" s="6"/>
      <c r="AB53" s="6"/>
      <c r="AC53" s="6"/>
      <c r="AD53" s="6"/>
      <c r="AE53" s="6"/>
      <c r="AF53" s="6"/>
    </row>
    <row r="54" spans="1:32" s="45" customFormat="1" ht="15" customHeight="1" x14ac:dyDescent="0.2">
      <c r="A54" s="180">
        <v>52</v>
      </c>
      <c r="B54" s="138" t="s">
        <v>48</v>
      </c>
      <c r="C54" s="138" t="s">
        <v>49</v>
      </c>
      <c r="D54" s="138" t="s">
        <v>160</v>
      </c>
      <c r="E54" s="139" t="s">
        <v>29</v>
      </c>
      <c r="F54" s="139" t="s">
        <v>64</v>
      </c>
      <c r="G54" s="139" t="s">
        <v>161</v>
      </c>
      <c r="H54" s="139" t="s">
        <v>162</v>
      </c>
      <c r="I54" s="139" t="s">
        <v>33</v>
      </c>
      <c r="J54" s="214">
        <v>4.8379629629629632E-3</v>
      </c>
      <c r="K54" s="215">
        <v>3</v>
      </c>
      <c r="L54" s="143" t="s">
        <v>163</v>
      </c>
      <c r="M54" s="199">
        <v>17697</v>
      </c>
      <c r="N54" s="138" t="s">
        <v>87</v>
      </c>
      <c r="O54" s="198">
        <v>17697</v>
      </c>
      <c r="P54" s="206"/>
      <c r="Q54" s="233">
        <v>1</v>
      </c>
      <c r="R54" s="198"/>
      <c r="S54" s="198">
        <v>0</v>
      </c>
      <c r="T54" s="208">
        <v>0</v>
      </c>
      <c r="U54" s="233">
        <v>0</v>
      </c>
      <c r="V54" s="208">
        <v>0</v>
      </c>
      <c r="W54" s="185"/>
      <c r="X54" s="2"/>
      <c r="Y54" s="3"/>
      <c r="Z54" s="3"/>
      <c r="AA54" s="3"/>
      <c r="AB54" s="3"/>
      <c r="AC54" s="3"/>
      <c r="AD54" s="3"/>
      <c r="AE54" s="3"/>
      <c r="AF54" s="3"/>
    </row>
    <row r="55" spans="1:32" s="45" customFormat="1" ht="15" customHeight="1" x14ac:dyDescent="0.2">
      <c r="A55" s="180">
        <v>53</v>
      </c>
      <c r="B55" s="281" t="s">
        <v>37</v>
      </c>
      <c r="C55" s="171" t="s">
        <v>37</v>
      </c>
      <c r="D55" s="175" t="s">
        <v>187</v>
      </c>
      <c r="E55" s="142" t="s">
        <v>29</v>
      </c>
      <c r="F55" s="143" t="s">
        <v>308</v>
      </c>
      <c r="G55" s="143" t="s">
        <v>105</v>
      </c>
      <c r="H55" s="192" t="s">
        <v>188</v>
      </c>
      <c r="I55" s="142" t="s">
        <v>33</v>
      </c>
      <c r="J55" s="216">
        <v>1.9340277777777779E-2</v>
      </c>
      <c r="K55" s="217">
        <v>2</v>
      </c>
      <c r="L55" s="143" t="s">
        <v>41</v>
      </c>
      <c r="M55" s="198">
        <v>17152</v>
      </c>
      <c r="N55" s="138" t="s">
        <v>42</v>
      </c>
      <c r="O55" s="206">
        <v>16674</v>
      </c>
      <c r="P55" s="206">
        <v>10711</v>
      </c>
      <c r="Q55" s="233">
        <v>0.97213152985074625</v>
      </c>
      <c r="R55" s="206"/>
      <c r="S55" s="279"/>
      <c r="T55" s="201">
        <v>478</v>
      </c>
      <c r="U55" s="233">
        <v>2.786847014925373E-2</v>
      </c>
      <c r="V55" s="206"/>
      <c r="W55" s="181"/>
      <c r="X55" s="154"/>
      <c r="Y55" s="6"/>
      <c r="Z55" s="6"/>
      <c r="AA55" s="6"/>
      <c r="AB55" s="6"/>
      <c r="AC55" s="6"/>
      <c r="AD55" s="6"/>
      <c r="AE55" s="6"/>
      <c r="AF55" s="6"/>
    </row>
    <row r="56" spans="1:32" s="45" customFormat="1" ht="15" customHeight="1" x14ac:dyDescent="0.2">
      <c r="A56" s="180">
        <v>54</v>
      </c>
      <c r="B56" s="253" t="s">
        <v>26</v>
      </c>
      <c r="C56" s="253" t="s">
        <v>27</v>
      </c>
      <c r="D56" s="253" t="s">
        <v>528</v>
      </c>
      <c r="E56" s="328" t="s">
        <v>29</v>
      </c>
      <c r="F56" s="328" t="s">
        <v>529</v>
      </c>
      <c r="G56" s="328" t="s">
        <v>36</v>
      </c>
      <c r="H56" s="355" t="s">
        <v>530</v>
      </c>
      <c r="I56" s="328" t="s">
        <v>33</v>
      </c>
      <c r="J56" s="361" t="s">
        <v>36</v>
      </c>
      <c r="K56" s="369">
        <v>0</v>
      </c>
      <c r="L56" s="378" t="s">
        <v>34</v>
      </c>
      <c r="M56" s="382">
        <v>15731</v>
      </c>
      <c r="N56" s="253" t="s">
        <v>42</v>
      </c>
      <c r="O56" s="391">
        <v>15543</v>
      </c>
      <c r="P56" s="396">
        <v>7232</v>
      </c>
      <c r="Q56" s="403">
        <v>0.98804907507469331</v>
      </c>
      <c r="R56" s="407">
        <v>0</v>
      </c>
      <c r="S56" s="411">
        <v>0</v>
      </c>
      <c r="T56" s="396">
        <v>188</v>
      </c>
      <c r="U56" s="403">
        <v>1.195092492530672E-2</v>
      </c>
      <c r="V56" s="416">
        <v>93</v>
      </c>
      <c r="W56" s="181"/>
      <c r="X56" s="155"/>
      <c r="Y56" s="60"/>
      <c r="Z56" s="60"/>
      <c r="AA56" s="60"/>
      <c r="AB56" s="60"/>
      <c r="AC56" s="60"/>
      <c r="AD56" s="60"/>
      <c r="AE56" s="60"/>
      <c r="AF56" s="60"/>
    </row>
    <row r="57" spans="1:32" s="45" customFormat="1" ht="15" customHeight="1" x14ac:dyDescent="0.2">
      <c r="A57" s="180">
        <v>55</v>
      </c>
      <c r="B57" s="253" t="s">
        <v>26</v>
      </c>
      <c r="C57" s="253" t="s">
        <v>27</v>
      </c>
      <c r="D57" s="253" t="s">
        <v>501</v>
      </c>
      <c r="E57" s="328" t="s">
        <v>29</v>
      </c>
      <c r="F57" s="328" t="s">
        <v>143</v>
      </c>
      <c r="G57" s="328" t="s">
        <v>36</v>
      </c>
      <c r="H57" s="356" t="s">
        <v>502</v>
      </c>
      <c r="I57" s="328" t="s">
        <v>33</v>
      </c>
      <c r="J57" s="361">
        <v>7.951388888888888E-3</v>
      </c>
      <c r="K57" s="369">
        <v>2</v>
      </c>
      <c r="L57" s="378" t="s">
        <v>34</v>
      </c>
      <c r="M57" s="382">
        <v>15235</v>
      </c>
      <c r="N57" s="253" t="s">
        <v>42</v>
      </c>
      <c r="O57" s="391">
        <v>15235</v>
      </c>
      <c r="P57" s="396">
        <v>8843</v>
      </c>
      <c r="Q57" s="403">
        <v>1</v>
      </c>
      <c r="R57" s="407">
        <v>0</v>
      </c>
      <c r="S57" s="411">
        <v>0</v>
      </c>
      <c r="T57" s="396">
        <v>0</v>
      </c>
      <c r="U57" s="403">
        <v>0</v>
      </c>
      <c r="V57" s="416"/>
      <c r="W57" s="184"/>
      <c r="X57" s="156"/>
      <c r="Y57" s="24"/>
      <c r="Z57" s="24"/>
      <c r="AA57" s="24"/>
      <c r="AB57" s="24"/>
      <c r="AC57" s="24"/>
      <c r="AD57" s="24"/>
      <c r="AE57" s="24"/>
      <c r="AF57" s="24"/>
    </row>
    <row r="58" spans="1:32" s="45" customFormat="1" ht="15" customHeight="1" x14ac:dyDescent="0.2">
      <c r="A58" s="180">
        <v>56</v>
      </c>
      <c r="B58" s="253" t="s">
        <v>26</v>
      </c>
      <c r="C58" s="253" t="s">
        <v>178</v>
      </c>
      <c r="D58" s="253" t="s">
        <v>179</v>
      </c>
      <c r="E58" s="328" t="s">
        <v>29</v>
      </c>
      <c r="F58" s="328" t="s">
        <v>180</v>
      </c>
      <c r="G58" s="328" t="s">
        <v>181</v>
      </c>
      <c r="H58" s="355" t="s">
        <v>500</v>
      </c>
      <c r="I58" s="328" t="s">
        <v>33</v>
      </c>
      <c r="J58" s="361">
        <v>2.4351851851851857E-2</v>
      </c>
      <c r="K58" s="369">
        <v>3</v>
      </c>
      <c r="L58" s="378" t="s">
        <v>34</v>
      </c>
      <c r="M58" s="382">
        <v>14197</v>
      </c>
      <c r="N58" s="253" t="s">
        <v>42</v>
      </c>
      <c r="O58" s="391">
        <v>10367</v>
      </c>
      <c r="P58" s="396">
        <v>6733</v>
      </c>
      <c r="Q58" s="403">
        <v>0.73022469535817425</v>
      </c>
      <c r="R58" s="407">
        <v>0</v>
      </c>
      <c r="S58" s="411">
        <v>0</v>
      </c>
      <c r="T58" s="396">
        <v>3830</v>
      </c>
      <c r="U58" s="403">
        <v>0.26977530464182575</v>
      </c>
      <c r="V58" s="416">
        <v>2730</v>
      </c>
      <c r="W58" s="181"/>
      <c r="X58" s="154"/>
      <c r="Y58" s="6"/>
      <c r="Z58" s="6"/>
      <c r="AA58" s="6"/>
      <c r="AB58" s="6"/>
      <c r="AC58" s="6"/>
      <c r="AD58" s="6"/>
      <c r="AE58" s="6"/>
      <c r="AF58" s="6"/>
    </row>
    <row r="59" spans="1:32" s="264" customFormat="1" ht="15" customHeight="1" x14ac:dyDescent="0.2">
      <c r="A59" s="180">
        <v>57</v>
      </c>
      <c r="B59" s="177" t="s">
        <v>48</v>
      </c>
      <c r="C59" s="174" t="s">
        <v>49</v>
      </c>
      <c r="D59" s="174" t="s">
        <v>174</v>
      </c>
      <c r="E59" s="174" t="s">
        <v>29</v>
      </c>
      <c r="F59" s="177" t="s">
        <v>309</v>
      </c>
      <c r="G59" s="177" t="s">
        <v>176</v>
      </c>
      <c r="H59" s="39" t="s">
        <v>177</v>
      </c>
      <c r="I59" s="174" t="s">
        <v>33</v>
      </c>
      <c r="J59" s="218">
        <v>0</v>
      </c>
      <c r="K59" s="219">
        <v>0</v>
      </c>
      <c r="L59" s="143" t="s">
        <v>53</v>
      </c>
      <c r="M59" s="199">
        <v>13678</v>
      </c>
      <c r="N59" s="174" t="s">
        <v>87</v>
      </c>
      <c r="O59" s="201">
        <v>8336</v>
      </c>
      <c r="P59" s="201"/>
      <c r="Q59" s="235">
        <v>0.60944582541307213</v>
      </c>
      <c r="R59" s="201"/>
      <c r="S59" s="247">
        <v>0</v>
      </c>
      <c r="T59" s="201">
        <v>5342</v>
      </c>
      <c r="U59" s="235">
        <v>0.39055417458692793</v>
      </c>
      <c r="V59" s="201">
        <v>3338</v>
      </c>
      <c r="W59" s="181"/>
      <c r="X59" s="154"/>
      <c r="Y59" s="6"/>
      <c r="Z59" s="6"/>
      <c r="AA59" s="6"/>
      <c r="AB59" s="6"/>
      <c r="AC59" s="6"/>
      <c r="AD59" s="6"/>
      <c r="AE59" s="6"/>
      <c r="AF59" s="6"/>
    </row>
    <row r="60" spans="1:32" s="45" customFormat="1" ht="15" customHeight="1" x14ac:dyDescent="0.2">
      <c r="A60" s="180">
        <v>58</v>
      </c>
      <c r="B60" s="177" t="s">
        <v>37</v>
      </c>
      <c r="C60" s="174" t="s">
        <v>37</v>
      </c>
      <c r="D60" s="174" t="s">
        <v>157</v>
      </c>
      <c r="E60" s="174" t="s">
        <v>29</v>
      </c>
      <c r="F60" s="177" t="s">
        <v>318</v>
      </c>
      <c r="G60" s="177" t="s">
        <v>158</v>
      </c>
      <c r="H60" s="16" t="s">
        <v>159</v>
      </c>
      <c r="I60" s="174" t="s">
        <v>33</v>
      </c>
      <c r="J60" s="222"/>
      <c r="K60" s="219">
        <v>0</v>
      </c>
      <c r="L60" s="143" t="s">
        <v>41</v>
      </c>
      <c r="M60" s="199">
        <v>12912</v>
      </c>
      <c r="N60" s="174" t="s">
        <v>42</v>
      </c>
      <c r="O60" s="201">
        <v>10754</v>
      </c>
      <c r="P60" s="201">
        <v>4880</v>
      </c>
      <c r="Q60" s="233">
        <v>0.83286864931846349</v>
      </c>
      <c r="R60" s="206"/>
      <c r="S60" s="279"/>
      <c r="T60" s="201">
        <v>2158</v>
      </c>
      <c r="U60" s="233">
        <v>0.16713135068153656</v>
      </c>
      <c r="V60" s="201"/>
      <c r="W60" s="184"/>
      <c r="X60" s="156"/>
      <c r="Y60" s="24"/>
      <c r="Z60" s="24"/>
      <c r="AA60" s="24"/>
      <c r="AB60" s="24"/>
      <c r="AC60" s="24"/>
      <c r="AD60" s="24"/>
      <c r="AE60" s="24"/>
      <c r="AF60" s="24"/>
    </row>
    <row r="61" spans="1:32" s="45" customFormat="1" ht="15" customHeight="1" x14ac:dyDescent="0.2">
      <c r="A61" s="180">
        <v>59</v>
      </c>
      <c r="B61" s="251" t="s">
        <v>234</v>
      </c>
      <c r="C61" s="252" t="s">
        <v>234</v>
      </c>
      <c r="D61" s="253" t="s">
        <v>235</v>
      </c>
      <c r="E61" s="252" t="s">
        <v>29</v>
      </c>
      <c r="F61" s="254" t="s">
        <v>308</v>
      </c>
      <c r="G61" s="254" t="s">
        <v>451</v>
      </c>
      <c r="H61" s="283" t="s">
        <v>569</v>
      </c>
      <c r="I61" s="252" t="s">
        <v>33</v>
      </c>
      <c r="J61" s="255">
        <v>9.2708333333333341E-3</v>
      </c>
      <c r="K61" s="256">
        <v>15</v>
      </c>
      <c r="L61" s="254" t="s">
        <v>100</v>
      </c>
      <c r="M61" s="257">
        <v>11188</v>
      </c>
      <c r="N61" s="258" t="s">
        <v>59</v>
      </c>
      <c r="O61" s="205">
        <v>5080</v>
      </c>
      <c r="P61" s="205">
        <v>3111</v>
      </c>
      <c r="Q61" s="232"/>
      <c r="R61" s="205">
        <v>6108</v>
      </c>
      <c r="S61" s="259"/>
      <c r="T61" s="205"/>
      <c r="U61" s="260"/>
      <c r="V61" s="205"/>
      <c r="W61" s="261"/>
      <c r="X61" s="262"/>
      <c r="Y61" s="263"/>
      <c r="Z61" s="263"/>
      <c r="AA61" s="263"/>
      <c r="AB61" s="263"/>
      <c r="AC61" s="263"/>
      <c r="AD61" s="263"/>
      <c r="AE61" s="263"/>
      <c r="AF61" s="263"/>
    </row>
    <row r="62" spans="1:32" s="45" customFormat="1" ht="15" customHeight="1" x14ac:dyDescent="0.2">
      <c r="A62" s="180">
        <v>60</v>
      </c>
      <c r="B62" s="138" t="s">
        <v>37</v>
      </c>
      <c r="C62" s="138" t="s">
        <v>37</v>
      </c>
      <c r="D62" s="138" t="s">
        <v>201</v>
      </c>
      <c r="E62" s="139" t="s">
        <v>29</v>
      </c>
      <c r="F62" s="139" t="s">
        <v>308</v>
      </c>
      <c r="G62" s="139" t="s">
        <v>105</v>
      </c>
      <c r="H62" s="190" t="s">
        <v>202</v>
      </c>
      <c r="I62" s="139" t="s">
        <v>33</v>
      </c>
      <c r="J62" s="216">
        <v>2.1909722222222223E-2</v>
      </c>
      <c r="K62" s="217">
        <v>3</v>
      </c>
      <c r="L62" s="143" t="s">
        <v>41</v>
      </c>
      <c r="M62" s="198">
        <v>10991</v>
      </c>
      <c r="N62" s="138" t="s">
        <v>42</v>
      </c>
      <c r="O62" s="206">
        <v>10645</v>
      </c>
      <c r="P62" s="207">
        <v>6655</v>
      </c>
      <c r="Q62" s="233">
        <v>0.96851969793467385</v>
      </c>
      <c r="R62" s="198"/>
      <c r="S62" s="230"/>
      <c r="T62" s="206">
        <v>346</v>
      </c>
      <c r="U62" s="233">
        <v>3.1480302065326177E-2</v>
      </c>
      <c r="V62" s="207"/>
      <c r="W62" s="181"/>
      <c r="X62" s="154"/>
      <c r="Y62" s="6"/>
      <c r="Z62" s="6"/>
      <c r="AA62" s="6"/>
      <c r="AB62" s="6"/>
      <c r="AC62" s="6"/>
      <c r="AD62" s="6"/>
      <c r="AE62" s="6"/>
      <c r="AF62" s="6"/>
    </row>
    <row r="63" spans="1:32" s="45" customFormat="1" ht="15" customHeight="1" x14ac:dyDescent="0.2">
      <c r="A63" s="180">
        <v>61</v>
      </c>
      <c r="B63" s="177" t="s">
        <v>37</v>
      </c>
      <c r="C63" s="174" t="s">
        <v>37</v>
      </c>
      <c r="D63" s="174" t="s">
        <v>196</v>
      </c>
      <c r="E63" s="174" t="s">
        <v>29</v>
      </c>
      <c r="F63" s="177" t="s">
        <v>512</v>
      </c>
      <c r="G63" s="177"/>
      <c r="H63" s="28" t="s">
        <v>197</v>
      </c>
      <c r="I63" s="174" t="s">
        <v>33</v>
      </c>
      <c r="J63" s="218">
        <v>2.2430555555555554E-2</v>
      </c>
      <c r="K63" s="219">
        <v>4</v>
      </c>
      <c r="L63" s="143" t="s">
        <v>41</v>
      </c>
      <c r="M63" s="199">
        <v>9815</v>
      </c>
      <c r="N63" s="174" t="s">
        <v>42</v>
      </c>
      <c r="O63" s="201">
        <v>9815</v>
      </c>
      <c r="P63" s="201">
        <v>5489</v>
      </c>
      <c r="Q63" s="233">
        <v>1</v>
      </c>
      <c r="R63" s="206"/>
      <c r="S63" s="279"/>
      <c r="T63" s="201"/>
      <c r="U63" s="233">
        <v>0</v>
      </c>
      <c r="V63" s="201"/>
      <c r="W63" s="184"/>
      <c r="X63" s="156"/>
      <c r="Y63" s="24"/>
      <c r="Z63" s="24"/>
      <c r="AA63" s="24"/>
      <c r="AB63" s="24"/>
      <c r="AC63" s="24"/>
      <c r="AD63" s="24"/>
      <c r="AE63" s="24"/>
      <c r="AF63" s="24"/>
    </row>
    <row r="64" spans="1:32" s="45" customFormat="1" ht="15" customHeight="1" x14ac:dyDescent="0.2">
      <c r="A64" s="180">
        <v>62</v>
      </c>
      <c r="B64" s="138" t="s">
        <v>66</v>
      </c>
      <c r="C64" s="174" t="s">
        <v>67</v>
      </c>
      <c r="D64" s="142" t="s">
        <v>208</v>
      </c>
      <c r="E64" s="142" t="s">
        <v>29</v>
      </c>
      <c r="F64" s="143" t="s">
        <v>64</v>
      </c>
      <c r="G64" s="143" t="s">
        <v>85</v>
      </c>
      <c r="H64" s="192" t="s">
        <v>209</v>
      </c>
      <c r="I64" s="142" t="s">
        <v>33</v>
      </c>
      <c r="J64" s="216">
        <v>2.9710648148148149E-2</v>
      </c>
      <c r="K64" s="217">
        <v>4</v>
      </c>
      <c r="L64" s="143" t="s">
        <v>34</v>
      </c>
      <c r="M64" s="198">
        <v>9556</v>
      </c>
      <c r="N64" s="138" t="s">
        <v>544</v>
      </c>
      <c r="O64" s="206">
        <v>9383</v>
      </c>
      <c r="P64" s="206">
        <v>14520</v>
      </c>
      <c r="Q64" s="233">
        <v>0.98189619087484303</v>
      </c>
      <c r="R64" s="206">
        <v>0</v>
      </c>
      <c r="S64" s="237">
        <v>0</v>
      </c>
      <c r="T64" s="206">
        <v>173</v>
      </c>
      <c r="U64" s="238">
        <v>1.810380912515697E-2</v>
      </c>
      <c r="V64" s="206">
        <v>85</v>
      </c>
      <c r="W64" s="181"/>
      <c r="X64" s="154"/>
      <c r="Y64" s="6"/>
      <c r="Z64" s="6"/>
      <c r="AA64" s="6"/>
      <c r="AB64" s="6"/>
      <c r="AC64" s="6"/>
      <c r="AD64" s="6"/>
      <c r="AE64" s="6"/>
      <c r="AF64" s="6"/>
    </row>
    <row r="65" spans="1:32" s="45" customFormat="1" ht="15" customHeight="1" x14ac:dyDescent="0.2">
      <c r="A65" s="180">
        <v>63</v>
      </c>
      <c r="B65" s="251" t="s">
        <v>66</v>
      </c>
      <c r="C65" s="172" t="s">
        <v>67</v>
      </c>
      <c r="D65" s="172" t="s">
        <v>210</v>
      </c>
      <c r="E65" s="172" t="s">
        <v>29</v>
      </c>
      <c r="F65" s="173" t="s">
        <v>146</v>
      </c>
      <c r="G65" s="173"/>
      <c r="H65" s="193" t="s">
        <v>211</v>
      </c>
      <c r="I65" s="172" t="s">
        <v>33</v>
      </c>
      <c r="J65" s="250">
        <v>1.6087962962962964E-2</v>
      </c>
      <c r="K65" s="221">
        <v>4</v>
      </c>
      <c r="L65" s="173" t="s">
        <v>34</v>
      </c>
      <c r="M65" s="200">
        <v>9085</v>
      </c>
      <c r="N65" s="172" t="s">
        <v>544</v>
      </c>
      <c r="O65" s="209">
        <v>7385</v>
      </c>
      <c r="P65" s="209">
        <v>3805</v>
      </c>
      <c r="Q65" s="239">
        <v>0.01</v>
      </c>
      <c r="R65" s="209">
        <v>0</v>
      </c>
      <c r="S65" s="200">
        <v>0</v>
      </c>
      <c r="T65" s="209">
        <v>1700</v>
      </c>
      <c r="U65" s="200">
        <v>0.18712162905888827</v>
      </c>
      <c r="V65" s="209">
        <v>1000</v>
      </c>
      <c r="W65" s="181"/>
      <c r="X65" s="154"/>
      <c r="Y65" s="6"/>
      <c r="Z65" s="6"/>
      <c r="AA65" s="6"/>
      <c r="AB65" s="6"/>
      <c r="AC65" s="6"/>
      <c r="AD65" s="6"/>
      <c r="AE65" s="6"/>
      <c r="AF65" s="6"/>
    </row>
    <row r="66" spans="1:32" s="45" customFormat="1" ht="15" customHeight="1" x14ac:dyDescent="0.2">
      <c r="A66" s="180">
        <v>64</v>
      </c>
      <c r="B66" s="251" t="s">
        <v>48</v>
      </c>
      <c r="C66" s="138" t="s">
        <v>83</v>
      </c>
      <c r="D66" s="138" t="s">
        <v>205</v>
      </c>
      <c r="E66" s="139" t="s">
        <v>29</v>
      </c>
      <c r="F66" s="139" t="s">
        <v>206</v>
      </c>
      <c r="G66" s="139"/>
      <c r="H66" s="190" t="s">
        <v>314</v>
      </c>
      <c r="I66" s="139" t="s">
        <v>33</v>
      </c>
      <c r="J66" s="216">
        <v>0.12541666666666668</v>
      </c>
      <c r="K66" s="217">
        <v>5</v>
      </c>
      <c r="L66" s="143" t="s">
        <v>53</v>
      </c>
      <c r="M66" s="199">
        <v>8124</v>
      </c>
      <c r="N66" s="138" t="s">
        <v>87</v>
      </c>
      <c r="O66" s="206">
        <v>8124</v>
      </c>
      <c r="P66" s="206"/>
      <c r="Q66" s="233">
        <v>1</v>
      </c>
      <c r="R66" s="206"/>
      <c r="S66" s="230">
        <v>0</v>
      </c>
      <c r="T66" s="206">
        <v>0</v>
      </c>
      <c r="U66" s="233">
        <v>0</v>
      </c>
      <c r="V66" s="206">
        <v>0</v>
      </c>
      <c r="W66" s="185"/>
      <c r="X66" s="2"/>
      <c r="Y66" s="3"/>
      <c r="Z66" s="3"/>
      <c r="AA66" s="3"/>
      <c r="AB66" s="3"/>
      <c r="AC66" s="3"/>
      <c r="AD66" s="3"/>
      <c r="AE66" s="3"/>
      <c r="AF66" s="3"/>
    </row>
    <row r="67" spans="1:32" s="45" customFormat="1" ht="15" customHeight="1" x14ac:dyDescent="0.2">
      <c r="A67" s="180">
        <v>65</v>
      </c>
      <c r="B67" s="174" t="s">
        <v>48</v>
      </c>
      <c r="C67" s="174" t="s">
        <v>133</v>
      </c>
      <c r="D67" s="174" t="s">
        <v>223</v>
      </c>
      <c r="E67" s="174" t="s">
        <v>29</v>
      </c>
      <c r="F67" s="177" t="s">
        <v>308</v>
      </c>
      <c r="G67" s="177" t="s">
        <v>453</v>
      </c>
      <c r="H67" s="191" t="s">
        <v>536</v>
      </c>
      <c r="I67" s="174" t="s">
        <v>33</v>
      </c>
      <c r="J67" s="218">
        <v>2.4456018518518519E-2</v>
      </c>
      <c r="K67" s="219">
        <v>2</v>
      </c>
      <c r="L67" s="143" t="s">
        <v>53</v>
      </c>
      <c r="M67" s="199">
        <v>7991</v>
      </c>
      <c r="N67" s="174" t="s">
        <v>87</v>
      </c>
      <c r="O67" s="201">
        <v>7406</v>
      </c>
      <c r="P67" s="201"/>
      <c r="Q67" s="233">
        <v>0.9267926417219372</v>
      </c>
      <c r="R67" s="206"/>
      <c r="S67" s="279">
        <v>0</v>
      </c>
      <c r="T67" s="201">
        <v>585</v>
      </c>
      <c r="U67" s="233">
        <v>7.3207358278062823E-2</v>
      </c>
      <c r="V67" s="201">
        <v>251</v>
      </c>
      <c r="W67" s="184"/>
      <c r="X67" s="157"/>
      <c r="Y67" s="30"/>
      <c r="Z67" s="30"/>
      <c r="AA67" s="30"/>
      <c r="AB67" s="30"/>
      <c r="AC67" s="30"/>
      <c r="AD67" s="30"/>
      <c r="AE67" s="30"/>
      <c r="AF67" s="30"/>
    </row>
    <row r="68" spans="1:32" s="45" customFormat="1" ht="15" customHeight="1" x14ac:dyDescent="0.2">
      <c r="A68" s="180">
        <v>66</v>
      </c>
      <c r="B68" s="174" t="s">
        <v>37</v>
      </c>
      <c r="C68" s="174" t="s">
        <v>37</v>
      </c>
      <c r="D68" s="174" t="s">
        <v>518</v>
      </c>
      <c r="E68" s="139" t="s">
        <v>29</v>
      </c>
      <c r="F68" s="177" t="s">
        <v>308</v>
      </c>
      <c r="G68" s="177" t="s">
        <v>105</v>
      </c>
      <c r="H68" s="265" t="s">
        <v>213</v>
      </c>
      <c r="I68" s="174" t="s">
        <v>33</v>
      </c>
      <c r="J68" s="218">
        <v>2.6724537037037036E-2</v>
      </c>
      <c r="K68" s="219">
        <v>2</v>
      </c>
      <c r="L68" s="143" t="s">
        <v>41</v>
      </c>
      <c r="M68" s="199">
        <v>7779</v>
      </c>
      <c r="N68" s="174" t="s">
        <v>42</v>
      </c>
      <c r="O68" s="201">
        <v>7550</v>
      </c>
      <c r="P68" s="201">
        <v>5128</v>
      </c>
      <c r="Q68" s="233">
        <v>0.97056176886489265</v>
      </c>
      <c r="R68" s="206"/>
      <c r="S68" s="279"/>
      <c r="T68" s="201">
        <v>229</v>
      </c>
      <c r="U68" s="233">
        <v>2.9438231135107341E-2</v>
      </c>
      <c r="V68" s="201"/>
      <c r="W68" s="184"/>
      <c r="X68" s="156"/>
      <c r="Y68" s="24"/>
      <c r="Z68" s="24"/>
      <c r="AA68" s="24"/>
      <c r="AB68" s="24"/>
      <c r="AC68" s="24"/>
      <c r="AD68" s="24"/>
      <c r="AE68" s="24"/>
      <c r="AF68" s="24"/>
    </row>
    <row r="69" spans="1:32" s="45" customFormat="1" ht="15" customHeight="1" x14ac:dyDescent="0.2">
      <c r="A69" s="180">
        <v>67</v>
      </c>
      <c r="B69" s="177" t="s">
        <v>37</v>
      </c>
      <c r="C69" s="174" t="s">
        <v>37</v>
      </c>
      <c r="D69" s="174" t="s">
        <v>542</v>
      </c>
      <c r="E69" s="174" t="s">
        <v>29</v>
      </c>
      <c r="F69" s="177" t="s">
        <v>318</v>
      </c>
      <c r="G69" s="177" t="s">
        <v>394</v>
      </c>
      <c r="H69" s="16" t="s">
        <v>546</v>
      </c>
      <c r="I69" s="174" t="s">
        <v>33</v>
      </c>
      <c r="J69" s="218">
        <v>1.2997685185185183E-2</v>
      </c>
      <c r="K69" s="219">
        <v>2</v>
      </c>
      <c r="L69" s="143" t="s">
        <v>41</v>
      </c>
      <c r="M69" s="199">
        <v>7561</v>
      </c>
      <c r="N69" s="174" t="s">
        <v>42</v>
      </c>
      <c r="O69" s="201">
        <v>7180</v>
      </c>
      <c r="P69" s="201">
        <v>5163</v>
      </c>
      <c r="Q69" s="241">
        <v>0.94960983996825821</v>
      </c>
      <c r="R69" s="201"/>
      <c r="S69" s="248"/>
      <c r="T69" s="201">
        <v>381</v>
      </c>
      <c r="U69" s="241">
        <v>5.0390160031741835E-2</v>
      </c>
      <c r="V69" s="201"/>
      <c r="W69" s="184"/>
      <c r="X69" s="156"/>
      <c r="Y69" s="24"/>
      <c r="Z69" s="24"/>
      <c r="AA69" s="24"/>
      <c r="AB69" s="24"/>
      <c r="AC69" s="24"/>
      <c r="AD69" s="24"/>
      <c r="AE69" s="24"/>
      <c r="AF69" s="24"/>
    </row>
    <row r="70" spans="1:32" s="45" customFormat="1" ht="15" customHeight="1" x14ac:dyDescent="0.2">
      <c r="A70" s="180">
        <v>68</v>
      </c>
      <c r="B70" s="170" t="s">
        <v>48</v>
      </c>
      <c r="C70" s="142" t="s">
        <v>49</v>
      </c>
      <c r="D70" s="142" t="s">
        <v>232</v>
      </c>
      <c r="E70" s="142" t="s">
        <v>29</v>
      </c>
      <c r="F70" s="143" t="s">
        <v>30</v>
      </c>
      <c r="G70" s="143" t="s">
        <v>119</v>
      </c>
      <c r="H70" s="192" t="s">
        <v>233</v>
      </c>
      <c r="I70" s="142" t="s">
        <v>33</v>
      </c>
      <c r="J70" s="216">
        <v>1.0694444444444444E-2</v>
      </c>
      <c r="K70" s="217">
        <v>5</v>
      </c>
      <c r="L70" s="143" t="s">
        <v>53</v>
      </c>
      <c r="M70" s="199">
        <v>7418</v>
      </c>
      <c r="N70" s="138" t="s">
        <v>87</v>
      </c>
      <c r="O70" s="206">
        <v>4980</v>
      </c>
      <c r="P70" s="206"/>
      <c r="Q70" s="233">
        <v>0.67133998382313287</v>
      </c>
      <c r="R70" s="206"/>
      <c r="S70" s="279">
        <v>0</v>
      </c>
      <c r="T70" s="201">
        <v>2438</v>
      </c>
      <c r="U70" s="233">
        <v>0.32866001617686708</v>
      </c>
      <c r="V70" s="206">
        <v>1941</v>
      </c>
      <c r="W70" s="181"/>
      <c r="X70" s="154"/>
      <c r="Y70" s="6"/>
      <c r="Z70" s="6"/>
      <c r="AA70" s="6"/>
      <c r="AB70" s="6"/>
      <c r="AC70" s="6"/>
      <c r="AD70" s="6"/>
      <c r="AE70" s="6"/>
      <c r="AF70" s="6"/>
    </row>
    <row r="71" spans="1:32" s="45" customFormat="1" ht="15" customHeight="1" x14ac:dyDescent="0.2">
      <c r="A71" s="180">
        <v>69</v>
      </c>
      <c r="B71" s="287" t="s">
        <v>66</v>
      </c>
      <c r="C71" s="171" t="s">
        <v>214</v>
      </c>
      <c r="D71" s="172" t="s">
        <v>215</v>
      </c>
      <c r="E71" s="142" t="s">
        <v>29</v>
      </c>
      <c r="F71" s="173" t="s">
        <v>206</v>
      </c>
      <c r="G71" s="173"/>
      <c r="H71" s="193" t="s">
        <v>216</v>
      </c>
      <c r="I71" s="172" t="s">
        <v>33</v>
      </c>
      <c r="J71" s="250">
        <v>1.1481481481481481E-2</v>
      </c>
      <c r="K71" s="221">
        <v>55</v>
      </c>
      <c r="L71" s="173" t="s">
        <v>34</v>
      </c>
      <c r="M71" s="200">
        <v>7260</v>
      </c>
      <c r="N71" s="172" t="s">
        <v>544</v>
      </c>
      <c r="O71" s="209">
        <v>3460</v>
      </c>
      <c r="P71" s="209">
        <v>1129</v>
      </c>
      <c r="Q71" s="233">
        <v>0.47658402203856748</v>
      </c>
      <c r="R71" s="206">
        <v>0</v>
      </c>
      <c r="S71" s="279">
        <v>0</v>
      </c>
      <c r="T71" s="201">
        <v>3800</v>
      </c>
      <c r="U71" s="233">
        <v>0.52341597796143247</v>
      </c>
      <c r="V71" s="209">
        <v>2700</v>
      </c>
      <c r="W71" s="181"/>
      <c r="X71" s="154"/>
      <c r="Y71" s="6"/>
      <c r="Z71" s="6"/>
      <c r="AA71" s="6"/>
      <c r="AB71" s="6"/>
      <c r="AC71" s="6"/>
      <c r="AD71" s="6"/>
      <c r="AE71" s="6"/>
      <c r="AF71" s="6"/>
    </row>
    <row r="72" spans="1:32" s="45" customFormat="1" ht="15" customHeight="1" x14ac:dyDescent="0.2">
      <c r="A72" s="180">
        <v>70</v>
      </c>
      <c r="B72" s="170" t="s">
        <v>48</v>
      </c>
      <c r="C72" s="171" t="s">
        <v>133</v>
      </c>
      <c r="D72" s="172" t="s">
        <v>217</v>
      </c>
      <c r="E72" s="142" t="s">
        <v>29</v>
      </c>
      <c r="F72" s="143" t="s">
        <v>308</v>
      </c>
      <c r="G72" s="143" t="s">
        <v>105</v>
      </c>
      <c r="H72" s="192" t="s">
        <v>218</v>
      </c>
      <c r="I72" s="143" t="s">
        <v>33</v>
      </c>
      <c r="J72" s="214">
        <v>1.2094907407407407E-2</v>
      </c>
      <c r="K72" s="215">
        <v>4</v>
      </c>
      <c r="L72" s="143" t="s">
        <v>53</v>
      </c>
      <c r="M72" s="198">
        <v>6730</v>
      </c>
      <c r="N72" s="138" t="s">
        <v>87</v>
      </c>
      <c r="O72" s="198">
        <v>6357</v>
      </c>
      <c r="P72" s="206"/>
      <c r="Q72" s="233">
        <v>0.94457652303120354</v>
      </c>
      <c r="R72" s="198"/>
      <c r="S72" s="237">
        <v>0</v>
      </c>
      <c r="T72" s="208">
        <v>373</v>
      </c>
      <c r="U72" s="238">
        <v>5.5423476968796431E-2</v>
      </c>
      <c r="V72" s="208">
        <v>171</v>
      </c>
      <c r="W72" s="181"/>
      <c r="X72" s="154"/>
      <c r="Y72" s="6"/>
      <c r="Z72" s="6"/>
      <c r="AA72" s="6"/>
      <c r="AB72" s="6"/>
      <c r="AC72" s="6"/>
      <c r="AD72" s="6"/>
      <c r="AE72" s="6"/>
      <c r="AF72" s="6"/>
    </row>
    <row r="73" spans="1:32" s="45" customFormat="1" ht="15" customHeight="1" x14ac:dyDescent="0.2">
      <c r="A73" s="180">
        <v>71</v>
      </c>
      <c r="B73" s="138" t="s">
        <v>48</v>
      </c>
      <c r="C73" s="138" t="s">
        <v>49</v>
      </c>
      <c r="D73" s="138" t="s">
        <v>241</v>
      </c>
      <c r="E73" s="139" t="s">
        <v>29</v>
      </c>
      <c r="F73" s="139" t="s">
        <v>308</v>
      </c>
      <c r="G73" s="139" t="s">
        <v>451</v>
      </c>
      <c r="H73" s="190" t="s">
        <v>243</v>
      </c>
      <c r="I73" s="139" t="s">
        <v>33</v>
      </c>
      <c r="J73" s="214">
        <v>3.6874999999999998E-2</v>
      </c>
      <c r="K73" s="215">
        <v>2</v>
      </c>
      <c r="L73" s="143" t="s">
        <v>53</v>
      </c>
      <c r="M73" s="198">
        <v>4800</v>
      </c>
      <c r="N73" s="138" t="s">
        <v>87</v>
      </c>
      <c r="O73" s="204">
        <v>2613</v>
      </c>
      <c r="P73" s="205"/>
      <c r="Q73" s="229">
        <v>0.54437500000000005</v>
      </c>
      <c r="R73" s="204"/>
      <c r="S73" s="230">
        <v>0</v>
      </c>
      <c r="T73" s="231">
        <v>2187</v>
      </c>
      <c r="U73" s="232">
        <v>0.455625</v>
      </c>
      <c r="V73" s="231">
        <v>1701</v>
      </c>
      <c r="W73" s="181"/>
      <c r="X73" s="154"/>
      <c r="Y73" s="6"/>
      <c r="Z73" s="6"/>
      <c r="AA73" s="6"/>
      <c r="AB73" s="6"/>
      <c r="AC73" s="6"/>
      <c r="AD73" s="6"/>
      <c r="AE73" s="6"/>
      <c r="AF73" s="6"/>
    </row>
    <row r="74" spans="1:32" s="45" customFormat="1" ht="15" customHeight="1" x14ac:dyDescent="0.2">
      <c r="A74" s="180">
        <v>72</v>
      </c>
      <c r="B74" s="251" t="s">
        <v>66</v>
      </c>
      <c r="C74" s="172" t="s">
        <v>214</v>
      </c>
      <c r="D74" s="172" t="s">
        <v>261</v>
      </c>
      <c r="E74" s="172" t="s">
        <v>29</v>
      </c>
      <c r="F74" s="173" t="s">
        <v>206</v>
      </c>
      <c r="G74" s="173" t="s">
        <v>221</v>
      </c>
      <c r="H74" s="193" t="s">
        <v>263</v>
      </c>
      <c r="I74" s="172" t="s">
        <v>33</v>
      </c>
      <c r="J74" s="220">
        <v>2.8935185185185185E-2</v>
      </c>
      <c r="K74" s="221">
        <v>2</v>
      </c>
      <c r="L74" s="173" t="s">
        <v>34</v>
      </c>
      <c r="M74" s="200">
        <v>4698</v>
      </c>
      <c r="N74" s="172" t="s">
        <v>544</v>
      </c>
      <c r="O74" s="209">
        <v>4459</v>
      </c>
      <c r="P74" s="209">
        <v>1596</v>
      </c>
      <c r="Q74" s="239">
        <v>0.94912728820774794</v>
      </c>
      <c r="R74" s="209">
        <v>0</v>
      </c>
      <c r="S74" s="240">
        <v>0</v>
      </c>
      <c r="T74" s="209">
        <v>239</v>
      </c>
      <c r="U74" s="239">
        <v>5.0872711792252022E-2</v>
      </c>
      <c r="V74" s="209">
        <v>129</v>
      </c>
      <c r="W74" s="181"/>
      <c r="X74" s="154"/>
      <c r="Y74" s="6"/>
      <c r="Z74" s="6"/>
      <c r="AA74" s="6"/>
      <c r="AB74" s="6"/>
      <c r="AC74" s="6"/>
      <c r="AD74" s="6"/>
      <c r="AE74" s="6"/>
      <c r="AF74" s="6"/>
    </row>
    <row r="75" spans="1:32" s="45" customFormat="1" ht="15" customHeight="1" x14ac:dyDescent="0.2">
      <c r="A75" s="180">
        <v>73</v>
      </c>
      <c r="B75" s="174" t="s">
        <v>37</v>
      </c>
      <c r="C75" s="174" t="s">
        <v>37</v>
      </c>
      <c r="D75" s="138" t="s">
        <v>225</v>
      </c>
      <c r="E75" s="174" t="s">
        <v>29</v>
      </c>
      <c r="F75" s="139" t="s">
        <v>140</v>
      </c>
      <c r="G75" s="139" t="s">
        <v>226</v>
      </c>
      <c r="H75" s="139" t="s">
        <v>227</v>
      </c>
      <c r="I75" s="139" t="s">
        <v>33</v>
      </c>
      <c r="J75" s="216">
        <v>3.1956018518518516E-2</v>
      </c>
      <c r="K75" s="217">
        <v>1</v>
      </c>
      <c r="L75" s="143" t="s">
        <v>41</v>
      </c>
      <c r="M75" s="198">
        <v>4484</v>
      </c>
      <c r="N75" s="138" t="s">
        <v>42</v>
      </c>
      <c r="O75" s="206">
        <v>4362</v>
      </c>
      <c r="P75" s="207">
        <v>3045</v>
      </c>
      <c r="Q75" s="233">
        <v>0.97279214986619089</v>
      </c>
      <c r="R75" s="206"/>
      <c r="S75" s="279"/>
      <c r="T75" s="201">
        <v>122</v>
      </c>
      <c r="U75" s="233">
        <v>2.7207850133809098E-2</v>
      </c>
      <c r="V75" s="234"/>
      <c r="W75" s="181"/>
      <c r="X75" s="154"/>
      <c r="Y75" s="6"/>
      <c r="Z75" s="6"/>
      <c r="AA75" s="6"/>
      <c r="AB75" s="6"/>
      <c r="AC75" s="6"/>
      <c r="AD75" s="6"/>
      <c r="AE75" s="6"/>
      <c r="AF75" s="6"/>
    </row>
    <row r="76" spans="1:32" s="45" customFormat="1" ht="15" customHeight="1" x14ac:dyDescent="0.2">
      <c r="A76" s="180">
        <v>74</v>
      </c>
      <c r="B76" s="174" t="s">
        <v>48</v>
      </c>
      <c r="C76" s="174" t="s">
        <v>83</v>
      </c>
      <c r="D76" s="172" t="s">
        <v>228</v>
      </c>
      <c r="E76" s="174" t="s">
        <v>29</v>
      </c>
      <c r="F76" s="173" t="s">
        <v>64</v>
      </c>
      <c r="G76" s="173" t="s">
        <v>161</v>
      </c>
      <c r="H76" s="193" t="s">
        <v>229</v>
      </c>
      <c r="I76" s="172" t="s">
        <v>33</v>
      </c>
      <c r="J76" s="220">
        <v>1.6585648148148148E-2</v>
      </c>
      <c r="K76" s="221">
        <v>18</v>
      </c>
      <c r="L76" s="173" t="s">
        <v>53</v>
      </c>
      <c r="M76" s="200">
        <v>4253</v>
      </c>
      <c r="N76" s="172" t="s">
        <v>87</v>
      </c>
      <c r="O76" s="209">
        <v>4253</v>
      </c>
      <c r="P76" s="209"/>
      <c r="Q76" s="239">
        <v>1</v>
      </c>
      <c r="R76" s="209"/>
      <c r="S76" s="240">
        <v>0</v>
      </c>
      <c r="T76" s="209">
        <v>0</v>
      </c>
      <c r="U76" s="239">
        <v>0</v>
      </c>
      <c r="V76" s="209">
        <v>0</v>
      </c>
      <c r="W76" s="181"/>
      <c r="X76" s="154"/>
      <c r="Y76" s="6"/>
      <c r="Z76" s="6"/>
      <c r="AA76" s="6"/>
      <c r="AB76" s="6"/>
      <c r="AC76" s="6"/>
      <c r="AD76" s="6"/>
      <c r="AE76" s="6"/>
      <c r="AF76" s="6"/>
    </row>
    <row r="77" spans="1:32" s="45" customFormat="1" ht="15" customHeight="1" x14ac:dyDescent="0.2">
      <c r="A77" s="180">
        <v>75</v>
      </c>
      <c r="B77" s="177" t="s">
        <v>48</v>
      </c>
      <c r="C77" s="174" t="s">
        <v>49</v>
      </c>
      <c r="D77" s="174" t="s">
        <v>239</v>
      </c>
      <c r="E77" s="174" t="s">
        <v>29</v>
      </c>
      <c r="F77" s="177" t="s">
        <v>309</v>
      </c>
      <c r="G77" s="177" t="s">
        <v>176</v>
      </c>
      <c r="H77" s="39" t="s">
        <v>240</v>
      </c>
      <c r="I77" s="174" t="s">
        <v>33</v>
      </c>
      <c r="J77" s="218">
        <v>2.7673611111111111E-2</v>
      </c>
      <c r="K77" s="219">
        <v>2</v>
      </c>
      <c r="L77" s="143" t="s">
        <v>53</v>
      </c>
      <c r="M77" s="199">
        <v>3975</v>
      </c>
      <c r="N77" s="174" t="s">
        <v>87</v>
      </c>
      <c r="O77" s="201">
        <v>1441</v>
      </c>
      <c r="P77" s="201"/>
      <c r="Q77" s="235">
        <v>0.36251572327044024</v>
      </c>
      <c r="R77" s="201"/>
      <c r="S77" s="247">
        <v>0</v>
      </c>
      <c r="T77" s="201">
        <v>2534</v>
      </c>
      <c r="U77" s="235">
        <v>0.63748427672955976</v>
      </c>
      <c r="V77" s="201">
        <v>1878</v>
      </c>
      <c r="W77" s="181"/>
      <c r="X77" s="156"/>
      <c r="Y77" s="24"/>
      <c r="Z77" s="24"/>
      <c r="AA77" s="24"/>
      <c r="AB77" s="24"/>
      <c r="AC77" s="24"/>
      <c r="AD77" s="24"/>
      <c r="AE77" s="24"/>
      <c r="AF77" s="24"/>
    </row>
    <row r="78" spans="1:32" s="45" customFormat="1" ht="15" customHeight="1" x14ac:dyDescent="0.2">
      <c r="A78" s="180">
        <v>76</v>
      </c>
      <c r="B78" s="138" t="s">
        <v>48</v>
      </c>
      <c r="C78" s="138" t="s">
        <v>219</v>
      </c>
      <c r="D78" s="138" t="s">
        <v>537</v>
      </c>
      <c r="E78" s="139" t="s">
        <v>29</v>
      </c>
      <c r="F78" s="139" t="s">
        <v>206</v>
      </c>
      <c r="G78" s="139" t="s">
        <v>221</v>
      </c>
      <c r="H78" s="190" t="s">
        <v>222</v>
      </c>
      <c r="I78" s="139" t="s">
        <v>33</v>
      </c>
      <c r="J78" s="216">
        <v>0</v>
      </c>
      <c r="K78" s="217">
        <v>0</v>
      </c>
      <c r="L78" s="143" t="s">
        <v>53</v>
      </c>
      <c r="M78" s="199">
        <v>3643</v>
      </c>
      <c r="N78" s="138" t="s">
        <v>87</v>
      </c>
      <c r="O78" s="206">
        <v>93</v>
      </c>
      <c r="P78" s="206"/>
      <c r="Q78" s="233">
        <v>2.5528410650562723E-2</v>
      </c>
      <c r="R78" s="206"/>
      <c r="S78" s="198">
        <v>0</v>
      </c>
      <c r="T78" s="206">
        <v>3550</v>
      </c>
      <c r="U78" s="233">
        <v>0.97447158934943723</v>
      </c>
      <c r="V78" s="206">
        <v>2622</v>
      </c>
      <c r="W78" s="181"/>
      <c r="X78" s="154"/>
      <c r="Y78" s="6"/>
      <c r="Z78" s="6"/>
      <c r="AA78" s="6"/>
      <c r="AB78" s="6"/>
      <c r="AC78" s="6"/>
      <c r="AD78" s="6"/>
      <c r="AE78" s="6"/>
      <c r="AF78" s="6"/>
    </row>
    <row r="79" spans="1:32" s="45" customFormat="1" ht="15" customHeight="1" x14ac:dyDescent="0.2">
      <c r="A79" s="180">
        <v>77</v>
      </c>
      <c r="B79" s="170" t="s">
        <v>48</v>
      </c>
      <c r="C79" s="171" t="s">
        <v>49</v>
      </c>
      <c r="D79" s="172" t="s">
        <v>532</v>
      </c>
      <c r="E79" s="142" t="s">
        <v>29</v>
      </c>
      <c r="F79" s="143" t="s">
        <v>80</v>
      </c>
      <c r="G79" s="143" t="s">
        <v>360</v>
      </c>
      <c r="H79" s="192" t="s">
        <v>249</v>
      </c>
      <c r="I79" s="143" t="s">
        <v>533</v>
      </c>
      <c r="J79" s="216">
        <v>5.8101851851851856E-3</v>
      </c>
      <c r="K79" s="217">
        <v>9</v>
      </c>
      <c r="L79" s="143" t="s">
        <v>53</v>
      </c>
      <c r="M79" s="199">
        <v>3004</v>
      </c>
      <c r="N79" s="138" t="s">
        <v>87</v>
      </c>
      <c r="O79" s="206">
        <v>3004</v>
      </c>
      <c r="P79" s="206"/>
      <c r="Q79" s="233">
        <v>1</v>
      </c>
      <c r="R79" s="206"/>
      <c r="S79" s="237">
        <v>0</v>
      </c>
      <c r="T79" s="206">
        <v>0</v>
      </c>
      <c r="U79" s="238">
        <v>0</v>
      </c>
      <c r="V79" s="206">
        <v>0</v>
      </c>
      <c r="W79" s="181"/>
      <c r="X79" s="154"/>
      <c r="Y79" s="6"/>
      <c r="Z79" s="6"/>
      <c r="AA79" s="6"/>
      <c r="AB79" s="6"/>
      <c r="AC79" s="6"/>
      <c r="AD79" s="6"/>
      <c r="AE79" s="6"/>
      <c r="AF79" s="6"/>
    </row>
    <row r="80" spans="1:32" s="45" customFormat="1" ht="15" customHeight="1" x14ac:dyDescent="0.2">
      <c r="A80" s="180">
        <v>78</v>
      </c>
      <c r="B80" s="172" t="s">
        <v>48</v>
      </c>
      <c r="C80" s="172" t="s">
        <v>49</v>
      </c>
      <c r="D80" s="172" t="s">
        <v>164</v>
      </c>
      <c r="E80" s="172" t="s">
        <v>29</v>
      </c>
      <c r="F80" s="173" t="s">
        <v>318</v>
      </c>
      <c r="G80" s="173" t="s">
        <v>153</v>
      </c>
      <c r="H80" s="193" t="s">
        <v>165</v>
      </c>
      <c r="I80" s="172" t="s">
        <v>33</v>
      </c>
      <c r="J80" s="220">
        <v>0</v>
      </c>
      <c r="K80" s="221">
        <v>0</v>
      </c>
      <c r="L80" s="173" t="s">
        <v>163</v>
      </c>
      <c r="M80" s="200">
        <v>2911</v>
      </c>
      <c r="N80" s="172" t="s">
        <v>87</v>
      </c>
      <c r="O80" s="209">
        <v>514</v>
      </c>
      <c r="P80" s="209"/>
      <c r="Q80" s="239">
        <v>0.17657162487117828</v>
      </c>
      <c r="R80" s="209"/>
      <c r="S80" s="240">
        <v>0</v>
      </c>
      <c r="T80" s="209">
        <v>2397</v>
      </c>
      <c r="U80" s="239">
        <v>0.82342837512882172</v>
      </c>
      <c r="V80" s="209">
        <v>865</v>
      </c>
      <c r="W80" s="181"/>
      <c r="X80" s="154"/>
      <c r="Y80" s="6"/>
      <c r="Z80" s="6"/>
      <c r="AA80" s="6"/>
      <c r="AB80" s="6"/>
      <c r="AC80" s="6"/>
      <c r="AD80" s="6"/>
      <c r="AE80" s="6"/>
      <c r="AF80" s="6"/>
    </row>
    <row r="81" spans="1:32" s="45" customFormat="1" ht="15" customHeight="1" x14ac:dyDescent="0.2">
      <c r="A81" s="180">
        <v>79</v>
      </c>
      <c r="B81" s="177" t="s">
        <v>48</v>
      </c>
      <c r="C81" s="138" t="s">
        <v>49</v>
      </c>
      <c r="D81" s="138" t="s">
        <v>169</v>
      </c>
      <c r="E81" s="139" t="s">
        <v>29</v>
      </c>
      <c r="F81" s="139"/>
      <c r="G81" s="139"/>
      <c r="H81" s="190" t="s">
        <v>590</v>
      </c>
      <c r="I81" s="139" t="s">
        <v>33</v>
      </c>
      <c r="J81" s="216">
        <v>5.2453703703703704E-2</v>
      </c>
      <c r="K81" s="217">
        <v>1</v>
      </c>
      <c r="L81" s="143" t="s">
        <v>53</v>
      </c>
      <c r="M81" s="198">
        <v>2295</v>
      </c>
      <c r="N81" s="138" t="s">
        <v>87</v>
      </c>
      <c r="O81" s="206">
        <v>477</v>
      </c>
      <c r="P81" s="207"/>
      <c r="Q81" s="233">
        <v>0.20784313725490197</v>
      </c>
      <c r="R81" s="206"/>
      <c r="S81" s="279">
        <v>0</v>
      </c>
      <c r="T81" s="206">
        <v>1818</v>
      </c>
      <c r="U81" s="233">
        <v>0.792156862745098</v>
      </c>
      <c r="V81" s="234">
        <v>1359</v>
      </c>
      <c r="W81" s="181"/>
      <c r="X81" s="154"/>
      <c r="Y81" s="6"/>
      <c r="Z81" s="6"/>
      <c r="AA81" s="6"/>
      <c r="AB81" s="6"/>
      <c r="AC81" s="6"/>
      <c r="AD81" s="6"/>
      <c r="AE81" s="6"/>
      <c r="AF81" s="6"/>
    </row>
    <row r="82" spans="1:32" s="45" customFormat="1" ht="15" customHeight="1" x14ac:dyDescent="0.2">
      <c r="A82" s="180">
        <v>80</v>
      </c>
      <c r="B82" s="172" t="s">
        <v>66</v>
      </c>
      <c r="C82" s="172" t="s">
        <v>214</v>
      </c>
      <c r="D82" s="172" t="s">
        <v>266</v>
      </c>
      <c r="E82" s="172" t="s">
        <v>29</v>
      </c>
      <c r="F82" s="173" t="s">
        <v>206</v>
      </c>
      <c r="G82" s="173"/>
      <c r="H82" s="173" t="s">
        <v>268</v>
      </c>
      <c r="I82" s="172" t="s">
        <v>33</v>
      </c>
      <c r="J82" s="222">
        <v>2.5844907407407407E-2</v>
      </c>
      <c r="K82" s="221">
        <v>2</v>
      </c>
      <c r="L82" s="173" t="s">
        <v>34</v>
      </c>
      <c r="M82" s="200">
        <v>1987</v>
      </c>
      <c r="N82" s="172" t="s">
        <v>544</v>
      </c>
      <c r="O82" s="209">
        <v>1639</v>
      </c>
      <c r="P82" s="209">
        <v>420</v>
      </c>
      <c r="Q82" s="233">
        <v>0.82486160040261702</v>
      </c>
      <c r="R82" s="206">
        <v>0</v>
      </c>
      <c r="S82" s="279">
        <v>0</v>
      </c>
      <c r="T82" s="201">
        <v>348</v>
      </c>
      <c r="U82" s="233">
        <v>0.17513839959738298</v>
      </c>
      <c r="V82" s="209">
        <v>185</v>
      </c>
      <c r="W82" s="181"/>
      <c r="X82" s="154"/>
      <c r="Y82" s="6"/>
      <c r="Z82" s="6"/>
      <c r="AA82" s="6"/>
      <c r="AB82" s="6"/>
      <c r="AC82" s="6"/>
      <c r="AD82" s="6"/>
      <c r="AE82" s="6"/>
      <c r="AF82" s="6"/>
    </row>
    <row r="83" spans="1:32" s="45" customFormat="1" ht="15" customHeight="1" x14ac:dyDescent="0.2">
      <c r="A83" s="180">
        <v>81</v>
      </c>
      <c r="B83" s="174" t="s">
        <v>66</v>
      </c>
      <c r="C83" s="174" t="s">
        <v>214</v>
      </c>
      <c r="D83" s="175" t="s">
        <v>246</v>
      </c>
      <c r="E83" s="174" t="s">
        <v>29</v>
      </c>
      <c r="F83" s="143" t="s">
        <v>30</v>
      </c>
      <c r="G83" s="143"/>
      <c r="H83" s="143" t="s">
        <v>247</v>
      </c>
      <c r="I83" s="142" t="s">
        <v>33</v>
      </c>
      <c r="J83" s="249">
        <v>6.898148148148148E-3</v>
      </c>
      <c r="K83" s="217">
        <v>19</v>
      </c>
      <c r="L83" s="143" t="s">
        <v>34</v>
      </c>
      <c r="M83" s="198">
        <v>1919</v>
      </c>
      <c r="N83" s="138" t="s">
        <v>544</v>
      </c>
      <c r="O83" s="206">
        <v>19</v>
      </c>
      <c r="P83" s="206">
        <v>15</v>
      </c>
      <c r="Q83" s="233">
        <v>9.9009900990099011E-3</v>
      </c>
      <c r="R83" s="206">
        <v>0</v>
      </c>
      <c r="S83" s="237">
        <v>0</v>
      </c>
      <c r="T83" s="206">
        <v>1900</v>
      </c>
      <c r="U83" s="238">
        <v>0.99009900990099009</v>
      </c>
      <c r="V83" s="206">
        <v>1400</v>
      </c>
      <c r="W83" s="181"/>
      <c r="X83" s="154"/>
      <c r="Y83" s="6"/>
      <c r="Z83" s="6"/>
      <c r="AA83" s="6"/>
      <c r="AB83" s="6"/>
      <c r="AC83" s="6"/>
      <c r="AD83" s="6"/>
      <c r="AE83" s="6"/>
      <c r="AF83" s="6"/>
    </row>
    <row r="84" spans="1:32" s="45" customFormat="1" ht="15" customHeight="1" x14ac:dyDescent="0.2">
      <c r="A84" s="180">
        <v>82</v>
      </c>
      <c r="B84" s="251" t="s">
        <v>48</v>
      </c>
      <c r="C84" s="171" t="s">
        <v>49</v>
      </c>
      <c r="D84" s="172" t="s">
        <v>252</v>
      </c>
      <c r="E84" s="142" t="s">
        <v>29</v>
      </c>
      <c r="F84" s="143" t="s">
        <v>206</v>
      </c>
      <c r="G84" s="143" t="s">
        <v>262</v>
      </c>
      <c r="H84" s="143" t="s">
        <v>254</v>
      </c>
      <c r="I84" s="142" t="s">
        <v>33</v>
      </c>
      <c r="J84" s="216">
        <v>0.14744212962962963</v>
      </c>
      <c r="K84" s="217">
        <v>6</v>
      </c>
      <c r="L84" s="143" t="s">
        <v>53</v>
      </c>
      <c r="M84" s="198">
        <v>1549</v>
      </c>
      <c r="N84" s="138" t="s">
        <v>87</v>
      </c>
      <c r="O84" s="206">
        <v>1549</v>
      </c>
      <c r="P84" s="206"/>
      <c r="Q84" s="233">
        <v>1</v>
      </c>
      <c r="R84" s="206"/>
      <c r="S84" s="237">
        <v>0</v>
      </c>
      <c r="T84" s="206">
        <v>0</v>
      </c>
      <c r="U84" s="238">
        <v>0</v>
      </c>
      <c r="V84" s="206">
        <v>0</v>
      </c>
      <c r="W84" s="181"/>
      <c r="X84" s="154"/>
      <c r="Y84" s="6"/>
      <c r="Z84" s="6"/>
      <c r="AA84" s="6"/>
      <c r="AB84" s="6"/>
      <c r="AC84" s="6"/>
      <c r="AD84" s="6"/>
      <c r="AE84" s="6"/>
      <c r="AF84" s="6"/>
    </row>
    <row r="85" spans="1:32" s="45" customFormat="1" ht="15" customHeight="1" x14ac:dyDescent="0.2">
      <c r="A85" s="180">
        <v>83</v>
      </c>
      <c r="B85" s="253" t="s">
        <v>26</v>
      </c>
      <c r="C85" s="253" t="s">
        <v>27</v>
      </c>
      <c r="D85" s="253" t="s">
        <v>572</v>
      </c>
      <c r="E85" s="253" t="s">
        <v>29</v>
      </c>
      <c r="F85" s="253" t="s">
        <v>143</v>
      </c>
      <c r="G85" s="253" t="s">
        <v>36</v>
      </c>
      <c r="H85" s="253" t="s">
        <v>573</v>
      </c>
      <c r="I85" s="253" t="s">
        <v>33</v>
      </c>
      <c r="J85" s="361">
        <v>2.9942129629629628E-2</v>
      </c>
      <c r="K85" s="369">
        <v>1</v>
      </c>
      <c r="L85" s="381" t="s">
        <v>34</v>
      </c>
      <c r="M85" s="387">
        <v>765</v>
      </c>
      <c r="N85" s="253" t="s">
        <v>42</v>
      </c>
      <c r="O85" s="391">
        <v>604</v>
      </c>
      <c r="P85" s="396">
        <v>553</v>
      </c>
      <c r="Q85" s="406">
        <v>0.78954248366013069</v>
      </c>
      <c r="R85" s="409">
        <v>0</v>
      </c>
      <c r="S85" s="414">
        <v>0</v>
      </c>
      <c r="T85" s="396">
        <v>161</v>
      </c>
      <c r="U85" s="406">
        <v>0.21045751633986928</v>
      </c>
      <c r="V85" s="416">
        <v>137</v>
      </c>
      <c r="W85" s="181"/>
      <c r="X85" s="154"/>
      <c r="Y85" s="6"/>
      <c r="Z85" s="6"/>
      <c r="AA85" s="6"/>
      <c r="AB85" s="6"/>
      <c r="AC85" s="6"/>
      <c r="AD85" s="6"/>
      <c r="AE85" s="6"/>
      <c r="AF85" s="6"/>
    </row>
    <row r="86" spans="1:32" s="45" customFormat="1" ht="15" customHeight="1" x14ac:dyDescent="0.2">
      <c r="A86" s="180">
        <v>84</v>
      </c>
      <c r="B86" s="174" t="s">
        <v>271</v>
      </c>
      <c r="C86" s="174" t="s">
        <v>272</v>
      </c>
      <c r="D86" s="174" t="s">
        <v>273</v>
      </c>
      <c r="E86" s="174" t="s">
        <v>29</v>
      </c>
      <c r="F86" s="177" t="s">
        <v>318</v>
      </c>
      <c r="G86" s="177" t="s">
        <v>153</v>
      </c>
      <c r="H86" s="191" t="s">
        <v>274</v>
      </c>
      <c r="I86" s="174" t="s">
        <v>33</v>
      </c>
      <c r="J86" s="218">
        <v>8.6574074074074071E-3</v>
      </c>
      <c r="K86" s="219">
        <v>2</v>
      </c>
      <c r="L86" s="143" t="s">
        <v>100</v>
      </c>
      <c r="M86" s="199">
        <v>306</v>
      </c>
      <c r="N86" s="174" t="s">
        <v>567</v>
      </c>
      <c r="O86" s="201">
        <v>237</v>
      </c>
      <c r="P86" s="201"/>
      <c r="Q86" s="235">
        <v>0.77</v>
      </c>
      <c r="R86" s="201">
        <v>0</v>
      </c>
      <c r="S86" s="247">
        <v>0</v>
      </c>
      <c r="T86" s="201">
        <v>69</v>
      </c>
      <c r="U86" s="235">
        <v>0.23</v>
      </c>
      <c r="V86" s="201">
        <v>38</v>
      </c>
      <c r="W86" s="181"/>
      <c r="X86" s="154"/>
      <c r="Y86" s="6"/>
      <c r="Z86" s="6"/>
      <c r="AA86" s="6"/>
      <c r="AB86" s="6"/>
      <c r="AC86" s="6"/>
      <c r="AD86" s="6"/>
      <c r="AE86" s="6"/>
      <c r="AF86" s="6"/>
    </row>
    <row r="87" spans="1:32" s="45" customFormat="1" ht="15" customHeight="1" x14ac:dyDescent="0.2">
      <c r="A87" s="180">
        <v>85</v>
      </c>
      <c r="B87" s="138" t="s">
        <v>66</v>
      </c>
      <c r="C87" s="138" t="s">
        <v>67</v>
      </c>
      <c r="D87" s="138" t="s">
        <v>275</v>
      </c>
      <c r="E87" s="139" t="s">
        <v>29</v>
      </c>
      <c r="F87" s="139" t="s">
        <v>206</v>
      </c>
      <c r="G87" s="139"/>
      <c r="H87" s="139" t="s">
        <v>276</v>
      </c>
      <c r="I87" s="139" t="s">
        <v>33</v>
      </c>
      <c r="J87" s="216">
        <v>3.6608796296296299E-2</v>
      </c>
      <c r="K87" s="217">
        <v>2</v>
      </c>
      <c r="L87" s="143" t="s">
        <v>34</v>
      </c>
      <c r="M87" s="199">
        <v>177</v>
      </c>
      <c r="N87" s="138" t="s">
        <v>544</v>
      </c>
      <c r="O87" s="206">
        <v>177</v>
      </c>
      <c r="P87" s="206">
        <v>118</v>
      </c>
      <c r="Q87" s="233">
        <v>1</v>
      </c>
      <c r="R87" s="206">
        <v>0</v>
      </c>
      <c r="S87" s="279">
        <v>0</v>
      </c>
      <c r="T87" s="206">
        <v>0</v>
      </c>
      <c r="U87" s="233">
        <v>0</v>
      </c>
      <c r="V87" s="206">
        <v>0</v>
      </c>
      <c r="W87" s="184"/>
      <c r="X87" s="157"/>
      <c r="Y87" s="30"/>
      <c r="Z87" s="30"/>
      <c r="AA87" s="30"/>
      <c r="AB87" s="30"/>
      <c r="AC87" s="30"/>
      <c r="AD87" s="30"/>
      <c r="AE87" s="30"/>
      <c r="AF87" s="30"/>
    </row>
    <row r="88" spans="1:32" s="45" customFormat="1" ht="15" customHeight="1" x14ac:dyDescent="0.2">
      <c r="A88" s="180"/>
      <c r="B88" s="170"/>
      <c r="C88" s="171"/>
      <c r="D88" s="172"/>
      <c r="E88" s="142"/>
      <c r="F88" s="143"/>
      <c r="G88" s="143"/>
      <c r="H88" s="143"/>
      <c r="I88" s="143"/>
      <c r="J88" s="216"/>
      <c r="K88" s="217"/>
      <c r="L88" s="143"/>
      <c r="M88" s="199"/>
      <c r="N88" s="138"/>
      <c r="O88" s="206"/>
      <c r="P88" s="206"/>
      <c r="Q88" s="233"/>
      <c r="R88" s="206"/>
      <c r="S88" s="279"/>
      <c r="T88" s="206"/>
      <c r="U88" s="233"/>
      <c r="V88" s="206"/>
      <c r="W88" s="181"/>
      <c r="X88" s="154"/>
      <c r="Y88" s="6"/>
      <c r="Z88" s="6"/>
      <c r="AA88" s="6"/>
      <c r="AB88" s="6"/>
      <c r="AC88" s="6"/>
      <c r="AD88" s="6"/>
      <c r="AE88" s="6"/>
      <c r="AF88" s="6"/>
    </row>
    <row r="89" spans="1:32" s="45" customFormat="1" ht="15" customHeight="1" x14ac:dyDescent="0.2">
      <c r="A89" s="180"/>
      <c r="B89" s="251"/>
      <c r="C89" s="252"/>
      <c r="D89" s="266"/>
      <c r="E89" s="266"/>
      <c r="F89" s="251"/>
      <c r="G89" s="251"/>
      <c r="H89" s="266"/>
      <c r="I89" s="266"/>
      <c r="J89" s="267"/>
      <c r="K89" s="268"/>
      <c r="L89" s="254"/>
      <c r="M89" s="231"/>
      <c r="N89" s="266"/>
      <c r="O89" s="231"/>
      <c r="P89" s="231"/>
      <c r="Q89" s="269"/>
      <c r="R89" s="231"/>
      <c r="S89" s="278"/>
      <c r="T89" s="231"/>
      <c r="U89" s="269"/>
      <c r="V89" s="231"/>
      <c r="W89" s="261"/>
      <c r="X89" s="262"/>
      <c r="Y89" s="263"/>
      <c r="Z89" s="263"/>
      <c r="AA89" s="263"/>
      <c r="AB89" s="263"/>
      <c r="AC89" s="263"/>
      <c r="AD89" s="263"/>
      <c r="AE89" s="263"/>
      <c r="AF89" s="263"/>
    </row>
    <row r="90" spans="1:32" s="45" customFormat="1" ht="15" customHeight="1" x14ac:dyDescent="0.2">
      <c r="A90" s="180"/>
      <c r="B90" s="177"/>
      <c r="C90" s="174"/>
      <c r="D90" s="174"/>
      <c r="E90" s="174"/>
      <c r="F90" s="177"/>
      <c r="G90" s="177"/>
      <c r="H90" s="189"/>
      <c r="I90" s="174"/>
      <c r="J90" s="222"/>
      <c r="K90" s="219"/>
      <c r="L90" s="143"/>
      <c r="M90" s="199"/>
      <c r="N90" s="174"/>
      <c r="O90" s="201"/>
      <c r="P90" s="201"/>
      <c r="Q90" s="198"/>
      <c r="R90" s="206"/>
      <c r="S90" s="206"/>
      <c r="T90" s="201"/>
      <c r="U90" s="198"/>
      <c r="V90" s="201"/>
      <c r="W90" s="181"/>
      <c r="X90" s="154"/>
      <c r="Y90" s="6"/>
      <c r="Z90" s="6"/>
      <c r="AA90" s="6"/>
      <c r="AB90" s="6"/>
      <c r="AC90" s="6"/>
      <c r="AD90" s="6"/>
      <c r="AE90" s="6"/>
      <c r="AF90" s="6"/>
    </row>
    <row r="91" spans="1:32" s="45" customFormat="1" ht="15" customHeight="1" x14ac:dyDescent="0.2">
      <c r="A91" s="180"/>
      <c r="B91" s="177"/>
      <c r="C91" s="174"/>
      <c r="D91" s="174"/>
      <c r="E91" s="174"/>
      <c r="F91" s="177"/>
      <c r="G91" s="177"/>
      <c r="H91" s="189"/>
      <c r="I91" s="174"/>
      <c r="J91" s="218"/>
      <c r="K91" s="219"/>
      <c r="L91" s="143"/>
      <c r="M91" s="199"/>
      <c r="N91" s="174"/>
      <c r="O91" s="201"/>
      <c r="P91" s="201"/>
      <c r="Q91" s="241"/>
      <c r="R91" s="201"/>
      <c r="S91" s="242"/>
      <c r="T91" s="201"/>
      <c r="U91" s="241"/>
      <c r="V91" s="201"/>
      <c r="W91" s="184"/>
      <c r="X91" s="156"/>
      <c r="Y91" s="24"/>
      <c r="Z91" s="24"/>
      <c r="AA91" s="24"/>
      <c r="AB91" s="24"/>
      <c r="AC91" s="24"/>
      <c r="AD91" s="24"/>
      <c r="AE91" s="24"/>
      <c r="AF91" s="24"/>
    </row>
    <row r="92" spans="1:32" s="45" customFormat="1" ht="15" customHeight="1" x14ac:dyDescent="0.2">
      <c r="A92" s="180"/>
      <c r="B92" s="170"/>
      <c r="C92" s="171"/>
      <c r="D92" s="175"/>
      <c r="E92" s="142"/>
      <c r="F92" s="143"/>
      <c r="G92" s="143"/>
      <c r="H92" s="143"/>
      <c r="I92" s="142"/>
      <c r="J92" s="216"/>
      <c r="K92" s="217"/>
      <c r="L92" s="143"/>
      <c r="M92" s="198"/>
      <c r="N92" s="138"/>
      <c r="O92" s="206"/>
      <c r="P92" s="206"/>
      <c r="Q92" s="233"/>
      <c r="R92" s="206"/>
      <c r="S92" s="237"/>
      <c r="T92" s="206"/>
      <c r="U92" s="238"/>
      <c r="V92" s="206"/>
      <c r="W92" s="181"/>
      <c r="X92" s="154"/>
      <c r="Y92" s="6"/>
      <c r="Z92" s="6"/>
      <c r="AA92" s="6"/>
      <c r="AB92" s="6"/>
      <c r="AC92" s="6"/>
      <c r="AD92" s="6"/>
      <c r="AE92" s="6"/>
      <c r="AF92" s="6"/>
    </row>
    <row r="93" spans="1:32" ht="15" customHeight="1" x14ac:dyDescent="0.2">
      <c r="A93" s="180"/>
      <c r="B93" s="138"/>
      <c r="C93" s="138"/>
      <c r="D93" s="138"/>
      <c r="E93" s="138"/>
      <c r="F93" s="139"/>
      <c r="G93" s="139"/>
      <c r="H93" s="139"/>
      <c r="I93" s="139"/>
      <c r="J93" s="214"/>
      <c r="K93" s="215"/>
      <c r="L93" s="143"/>
      <c r="M93" s="198"/>
      <c r="N93" s="138"/>
      <c r="O93" s="198"/>
      <c r="P93" s="206"/>
      <c r="Q93" s="233"/>
      <c r="R93" s="198"/>
      <c r="S93" s="230"/>
      <c r="T93" s="208"/>
      <c r="U93" s="233"/>
      <c r="V93" s="208"/>
      <c r="W93" s="184"/>
      <c r="X93" s="156"/>
      <c r="Y93" s="24"/>
      <c r="Z93" s="24"/>
      <c r="AA93" s="24"/>
      <c r="AB93" s="24"/>
      <c r="AC93" s="24"/>
      <c r="AD93" s="24"/>
      <c r="AE93" s="24"/>
      <c r="AF93" s="24"/>
    </row>
    <row r="94" spans="1:32" ht="15" customHeight="1" x14ac:dyDescent="0.2">
      <c r="A94" s="180"/>
      <c r="B94" s="138"/>
      <c r="C94" s="138"/>
      <c r="D94" s="138"/>
      <c r="E94" s="139"/>
      <c r="F94" s="139"/>
      <c r="G94" s="139"/>
      <c r="H94" s="139"/>
      <c r="I94" s="139"/>
      <c r="J94" s="216"/>
      <c r="K94" s="217"/>
      <c r="L94" s="143"/>
      <c r="M94" s="198"/>
      <c r="N94" s="138"/>
      <c r="O94" s="206"/>
      <c r="P94" s="206"/>
      <c r="Q94" s="233"/>
      <c r="R94" s="206"/>
      <c r="S94" s="230"/>
      <c r="T94" s="206"/>
      <c r="U94" s="233"/>
      <c r="V94" s="206"/>
      <c r="W94" s="181"/>
      <c r="X94" s="154"/>
      <c r="Y94" s="6"/>
      <c r="Z94" s="6"/>
      <c r="AA94" s="6"/>
      <c r="AB94" s="6"/>
      <c r="AC94" s="6"/>
      <c r="AD94" s="6"/>
      <c r="AE94" s="6"/>
      <c r="AF94" s="6"/>
    </row>
    <row r="95" spans="1:32" ht="15" customHeight="1" thickBot="1" x14ac:dyDescent="0.25">
      <c r="A95" s="188"/>
      <c r="B95" s="149"/>
      <c r="C95" s="149"/>
      <c r="D95" s="149"/>
      <c r="E95" s="186"/>
      <c r="F95" s="186"/>
      <c r="G95" s="186"/>
      <c r="H95" s="186"/>
      <c r="I95" s="186"/>
      <c r="J95" s="224"/>
      <c r="K95" s="225"/>
      <c r="L95" s="187"/>
      <c r="M95" s="202"/>
      <c r="N95" s="149"/>
      <c r="O95" s="211"/>
      <c r="P95" s="211"/>
      <c r="Q95" s="243"/>
      <c r="R95" s="211"/>
      <c r="S95" s="244"/>
      <c r="T95" s="211"/>
      <c r="U95" s="243"/>
      <c r="V95" s="211"/>
      <c r="W95" s="196"/>
      <c r="X95" s="154"/>
      <c r="Y95" s="6"/>
      <c r="Z95" s="6"/>
      <c r="AA95" s="6"/>
      <c r="AB95" s="6"/>
      <c r="AC95" s="6"/>
      <c r="AD95" s="6"/>
      <c r="AE95" s="6"/>
      <c r="AF95" s="6"/>
    </row>
    <row r="96" spans="1:32" ht="15" customHeight="1" x14ac:dyDescent="0.2">
      <c r="A96" s="164"/>
      <c r="B96" s="164"/>
      <c r="C96" s="164"/>
      <c r="D96" s="164"/>
      <c r="E96" s="164"/>
      <c r="F96" s="165"/>
      <c r="G96" s="165"/>
      <c r="H96" s="164"/>
      <c r="I96" s="164"/>
      <c r="J96" s="164"/>
      <c r="K96" s="164"/>
      <c r="L96" s="164"/>
      <c r="M96" s="166"/>
      <c r="N96" s="164"/>
      <c r="O96" s="166"/>
      <c r="P96" s="164"/>
      <c r="Q96" s="167"/>
      <c r="R96" s="168"/>
      <c r="S96" s="168"/>
      <c r="T96" s="166"/>
      <c r="U96" s="167"/>
      <c r="V96" s="166"/>
      <c r="W96" s="169"/>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sheetData>
  <autoFilter ref="A2:AF95" xr:uid="{5729862E-8218-2142-BF9B-590744B7C539}">
    <sortState xmlns:xlrd2="http://schemas.microsoft.com/office/spreadsheetml/2017/richdata2" ref="A3:AF95">
      <sortCondition descending="1" ref="M2:M95"/>
    </sortState>
  </autoFilter>
  <mergeCells count="3">
    <mergeCell ref="J1:Q1"/>
    <mergeCell ref="R1:S1"/>
    <mergeCell ref="T1:V1"/>
  </mergeCells>
  <dataValidations count="22">
    <dataValidation type="list" allowBlank="1" showInputMessage="1" showErrorMessage="1" sqref="G83" xr:uid="{2180620E-7823-9345-B226-85C9145BB3DA}">
      <formula1>INDIRECT(#REF!)</formula1>
    </dataValidation>
    <dataValidation type="list" allowBlank="1" showErrorMessage="1" sqref="G49" xr:uid="{1C784830-E7DC-854E-9BE9-E3896CB961B6}">
      <formula1>INDIRECT($E$9)</formula1>
    </dataValidation>
    <dataValidation type="list" allowBlank="1" showErrorMessage="1" sqref="G48" xr:uid="{ADE3DCE2-BBE0-B340-88F0-D72B6006D060}">
      <formula1>INDIRECT($E$8)</formula1>
    </dataValidation>
    <dataValidation type="list" allowBlank="1" showErrorMessage="1" sqref="G46" xr:uid="{B563F355-580C-8D49-94BF-C3741028412B}">
      <formula1>INDIRECT($E$6)</formula1>
    </dataValidation>
    <dataValidation type="list" allowBlank="1" showErrorMessage="1" sqref="G47" xr:uid="{D91D335B-532D-5441-84E1-AC33E0F4E8AF}">
      <formula1>INDIRECT($E$7)</formula1>
    </dataValidation>
    <dataValidation type="list" allowBlank="1" showErrorMessage="1" sqref="F46:F49" xr:uid="{B1806A23-EC9E-E54C-B328-A175A724FBC3}">
      <formula1>Kategórie</formula1>
    </dataValidation>
    <dataValidation type="list" allowBlank="1" showInputMessage="1" showErrorMessage="1" sqref="G17 G50 G85 G31:G34" xr:uid="{1297E27A-1104-4B44-9464-E812F4B0DD3A}">
      <formula1>INDIRECT($E$4)</formula1>
    </dataValidation>
    <dataValidation type="list" allowBlank="1" showInputMessage="1" showErrorMessage="1" sqref="G19 G52 G87 G92" xr:uid="{B28A5AB7-94EE-7F4F-A831-2831DA9ED778}">
      <formula1>INDIRECT($E$6)</formula1>
    </dataValidation>
    <dataValidation type="list" allowBlank="1" showInputMessage="1" showErrorMessage="1" sqref="G27" xr:uid="{678EBF80-9F1B-B543-87D2-B1B3EC2723EB}">
      <formula1>INDIRECT($E$14)</formula1>
    </dataValidation>
    <dataValidation type="list" allowBlank="1" showInputMessage="1" showErrorMessage="1" sqref="G28 G38:G42 G32:G33 G35 G44:G45" xr:uid="{D09A3183-0D4C-5445-83EB-8ACBD4AC2F53}">
      <formula1>INDIRECT($E$15)</formula1>
    </dataValidation>
    <dataValidation type="list" allowBlank="1" showInputMessage="1" showErrorMessage="1" sqref="G6 G22 G33" xr:uid="{8060B0AA-0C32-4D44-A283-D03A97E61B57}">
      <formula1>INDIRECT(F6)</formula1>
    </dataValidation>
    <dataValidation type="list" allowBlank="1" showInputMessage="1" showErrorMessage="1" sqref="G12 G15 G25 G39 G41 G43" xr:uid="{2C9AAAC8-405C-604D-BA49-1966B61A367A}">
      <formula1>INDIRECT($E$12)</formula1>
    </dataValidation>
    <dataValidation type="list" allowBlank="1" showInputMessage="1" showErrorMessage="1" sqref="G13:G14 G26 G35 G40:G41 G32:G33 G44:G45" xr:uid="{968DF9FA-4678-2145-BA8C-BEEC23F2248A}">
      <formula1>INDIRECT($E$13)</formula1>
    </dataValidation>
    <dataValidation type="list" allowBlank="1" showInputMessage="1" showErrorMessage="1" sqref="G15 G10:G12 G24 G35 G32:G33 G38:G41 G44:G45" xr:uid="{5297B518-13CD-0540-BAD4-B487AA08C144}">
      <formula1>INDIRECT($E$11)</formula1>
    </dataValidation>
    <dataValidation type="list" allowBlank="1" showInputMessage="1" showErrorMessage="1" sqref="G7 G20 G88" xr:uid="{A89FA273-850F-DD48-93BB-165CBEAE42FB}">
      <formula1>INDIRECT($E$7)</formula1>
    </dataValidation>
    <dataValidation type="list" allowBlank="1" showInputMessage="1" showErrorMessage="1" sqref="G4 G15 G8:G12 G21 G89 G32:G35 G37:G42 G44:G45" xr:uid="{6904946A-D542-0547-9D42-DD7B4FE1D465}">
      <formula1>INDIRECT($E$8)</formula1>
    </dataValidation>
    <dataValidation type="list" allowBlank="1" showInputMessage="1" showErrorMessage="1" sqref="F3:F28 F50:F52 F82:F90 F92 F95 F30:F45" xr:uid="{3A710A09-01F5-1E4E-9E19-5D828DEE5FCD}">
      <formula1>Kategórie</formula1>
    </dataValidation>
    <dataValidation type="list" allowBlank="1" showInputMessage="1" showErrorMessage="1" sqref="L3:L15 L30:L45" xr:uid="{0CA2AB98-47FE-8945-BFCD-357C7312F14D}">
      <formula1>Spôsob_nákupu</formula1>
    </dataValidation>
    <dataValidation type="list" allowBlank="1" showInputMessage="1" showErrorMessage="1" sqref="G4:G5 G18 G51 G86" xr:uid="{6CA7A6BF-48AF-3F41-BA01-F8291A5E13D7}">
      <formula1>INDIRECT($E$5)</formula1>
    </dataValidation>
    <dataValidation type="list" allowBlank="1" showInputMessage="1" showErrorMessage="1" sqref="G3:G5 G16 G82 G84 G95 G30:G34" xr:uid="{73923359-C45A-6D42-A4D5-DCC1B54193CC}">
      <formula1>INDIRECT($E$3)</formula1>
    </dataValidation>
    <dataValidation type="list" allowBlank="1" showInputMessage="1" showErrorMessage="1" sqref="G13:G14 G9:G10 G90 G36:G41" xr:uid="{53BCEE44-FC05-1E46-B152-21EF40C77FB5}">
      <formula1>INDIRECT($E$9)</formula1>
    </dataValidation>
    <dataValidation type="list" allowBlank="1" showInputMessage="1" showErrorMessage="1" sqref="G12 G15 G10 G23 G37:G41 G43" xr:uid="{F944AC8B-C396-374F-BC6E-199D01ACF6B6}">
      <formula1>INDIRECT($E$10)</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152B-2031-7B4B-A398-89350946B32C}">
  <dimension ref="A1:AF108"/>
  <sheetViews>
    <sheetView showGridLines="0" topLeftCell="A68" workbookViewId="0">
      <selection activeCell="B20" sqref="B20"/>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140" t="s">
        <v>26</v>
      </c>
      <c r="C3" s="140" t="s">
        <v>27</v>
      </c>
      <c r="D3" s="140" t="s">
        <v>28</v>
      </c>
      <c r="E3" s="178" t="s">
        <v>29</v>
      </c>
      <c r="F3" s="178" t="s">
        <v>30</v>
      </c>
      <c r="G3" s="178" t="s">
        <v>31</v>
      </c>
      <c r="H3" s="178" t="s">
        <v>32</v>
      </c>
      <c r="I3" s="178" t="s">
        <v>33</v>
      </c>
      <c r="J3" s="311">
        <v>2.4988425925925924E-2</v>
      </c>
      <c r="K3" s="312">
        <v>26</v>
      </c>
      <c r="L3" s="147" t="s">
        <v>34</v>
      </c>
      <c r="M3" s="309">
        <v>1245036</v>
      </c>
      <c r="N3" s="140" t="s">
        <v>543</v>
      </c>
      <c r="O3" s="310">
        <v>976655</v>
      </c>
      <c r="P3" s="310" t="s">
        <v>36</v>
      </c>
      <c r="Q3" s="226">
        <v>0.78443916481129861</v>
      </c>
      <c r="R3" s="310">
        <v>0</v>
      </c>
      <c r="S3" s="227">
        <v>0</v>
      </c>
      <c r="T3" s="310">
        <v>268381</v>
      </c>
      <c r="U3" s="226">
        <v>0.21556083518870137</v>
      </c>
      <c r="V3" s="310">
        <v>73463</v>
      </c>
      <c r="W3" s="313"/>
      <c r="X3" s="2"/>
      <c r="Y3" s="3"/>
      <c r="Z3" s="3"/>
      <c r="AA3" s="3"/>
      <c r="AB3" s="3"/>
      <c r="AC3" s="3"/>
      <c r="AD3" s="3"/>
      <c r="AE3" s="3"/>
      <c r="AF3" s="3"/>
    </row>
    <row r="4" spans="1:32" s="45" customFormat="1" ht="17" customHeight="1" x14ac:dyDescent="0.2">
      <c r="A4" s="180">
        <v>2</v>
      </c>
      <c r="B4" s="174" t="s">
        <v>524</v>
      </c>
      <c r="C4" s="174" t="s">
        <v>554</v>
      </c>
      <c r="D4" s="177" t="s">
        <v>288</v>
      </c>
      <c r="E4" s="174" t="s">
        <v>29</v>
      </c>
      <c r="F4" s="177" t="s">
        <v>64</v>
      </c>
      <c r="G4" s="177"/>
      <c r="H4" s="191" t="s">
        <v>558</v>
      </c>
      <c r="I4" s="177" t="s">
        <v>557</v>
      </c>
      <c r="J4" s="218">
        <v>6.9097222222222225E-3</v>
      </c>
      <c r="K4" s="219">
        <v>3</v>
      </c>
      <c r="L4" s="143" t="s">
        <v>41</v>
      </c>
      <c r="M4" s="199">
        <v>824829</v>
      </c>
      <c r="N4" s="174" t="s">
        <v>47</v>
      </c>
      <c r="O4" s="201">
        <v>56744</v>
      </c>
      <c r="P4" s="201" t="s">
        <v>581</v>
      </c>
      <c r="Q4" s="198"/>
      <c r="R4" s="206">
        <v>768085</v>
      </c>
      <c r="S4" s="206"/>
      <c r="T4" s="201"/>
      <c r="U4" s="198"/>
      <c r="V4" s="201" t="s">
        <v>582</v>
      </c>
      <c r="W4" s="184"/>
      <c r="X4" s="156"/>
      <c r="Y4" s="24"/>
      <c r="Z4" s="24"/>
      <c r="AA4" s="24"/>
      <c r="AB4" s="24"/>
      <c r="AC4" s="24"/>
      <c r="AD4" s="24"/>
      <c r="AE4" s="24"/>
      <c r="AF4" s="24"/>
    </row>
    <row r="5" spans="1:32" s="45" customFormat="1" ht="16" customHeight="1" x14ac:dyDescent="0.2">
      <c r="A5" s="180">
        <v>3</v>
      </c>
      <c r="B5" s="251" t="s">
        <v>48</v>
      </c>
      <c r="C5" s="266" t="s">
        <v>49</v>
      </c>
      <c r="D5" s="253" t="s">
        <v>118</v>
      </c>
      <c r="E5" s="252" t="s">
        <v>29</v>
      </c>
      <c r="F5" s="254" t="s">
        <v>30</v>
      </c>
      <c r="G5" s="254" t="s">
        <v>98</v>
      </c>
      <c r="H5" s="254" t="s">
        <v>120</v>
      </c>
      <c r="I5" s="252" t="s">
        <v>33</v>
      </c>
      <c r="J5" s="255">
        <v>2.6550925925925926E-2</v>
      </c>
      <c r="K5" s="256">
        <v>15</v>
      </c>
      <c r="L5" s="254" t="s">
        <v>53</v>
      </c>
      <c r="M5" s="257">
        <v>820609</v>
      </c>
      <c r="N5" s="258" t="s">
        <v>87</v>
      </c>
      <c r="O5" s="205">
        <v>306091</v>
      </c>
      <c r="P5" s="205"/>
      <c r="Q5" s="232">
        <v>0.373004683107302</v>
      </c>
      <c r="R5" s="205">
        <v>0</v>
      </c>
      <c r="S5" s="259">
        <v>0</v>
      </c>
      <c r="T5" s="205">
        <v>514518</v>
      </c>
      <c r="U5" s="260">
        <v>0.62699531689269794</v>
      </c>
      <c r="V5" s="205">
        <v>340343</v>
      </c>
      <c r="W5" s="261"/>
      <c r="X5" s="262"/>
      <c r="Y5" s="263"/>
      <c r="Z5" s="263"/>
      <c r="AA5" s="263"/>
      <c r="AB5" s="263"/>
      <c r="AC5" s="263"/>
      <c r="AD5" s="263"/>
      <c r="AE5" s="263"/>
      <c r="AF5" s="263"/>
    </row>
    <row r="6" spans="1:32" s="45" customFormat="1" ht="17" customHeight="1" x14ac:dyDescent="0.2">
      <c r="A6" s="180">
        <v>4</v>
      </c>
      <c r="B6" s="174" t="s">
        <v>55</v>
      </c>
      <c r="C6" s="171" t="s">
        <v>56</v>
      </c>
      <c r="D6" s="174" t="s">
        <v>508</v>
      </c>
      <c r="E6" s="142" t="s">
        <v>29</v>
      </c>
      <c r="F6" s="177" t="s">
        <v>30</v>
      </c>
      <c r="G6" s="177" t="s">
        <v>31</v>
      </c>
      <c r="H6" s="174" t="s">
        <v>76</v>
      </c>
      <c r="I6" s="177" t="s">
        <v>33</v>
      </c>
      <c r="J6" s="218">
        <v>2.8360532407407407E-2</v>
      </c>
      <c r="K6" s="219">
        <v>20</v>
      </c>
      <c r="L6" s="177" t="s">
        <v>34</v>
      </c>
      <c r="M6" s="199">
        <v>582074</v>
      </c>
      <c r="N6" s="174" t="s">
        <v>59</v>
      </c>
      <c r="O6" s="201">
        <v>242772</v>
      </c>
      <c r="P6" s="210">
        <v>97108</v>
      </c>
      <c r="Q6" s="241">
        <v>0.41708098970234025</v>
      </c>
      <c r="R6" s="199">
        <v>38713</v>
      </c>
      <c r="S6" s="237">
        <v>6.6508725694671131E-2</v>
      </c>
      <c r="T6" s="199">
        <v>300589</v>
      </c>
      <c r="U6" s="241">
        <v>0.51641028460298866</v>
      </c>
      <c r="V6" s="201">
        <v>114726</v>
      </c>
      <c r="W6" s="183"/>
      <c r="X6" s="156"/>
      <c r="Y6" s="24"/>
      <c r="Z6" s="24"/>
      <c r="AA6" s="24"/>
      <c r="AB6" s="24"/>
      <c r="AC6" s="24"/>
      <c r="AD6" s="24"/>
      <c r="AE6" s="24"/>
      <c r="AF6" s="24"/>
    </row>
    <row r="7" spans="1:32" s="45" customFormat="1" ht="17" customHeight="1" x14ac:dyDescent="0.2">
      <c r="A7" s="180">
        <v>5</v>
      </c>
      <c r="B7" s="177" t="s">
        <v>55</v>
      </c>
      <c r="C7" s="174" t="s">
        <v>56</v>
      </c>
      <c r="D7" s="174" t="s">
        <v>57</v>
      </c>
      <c r="E7" s="174" t="s">
        <v>29</v>
      </c>
      <c r="F7" s="177" t="s">
        <v>30</v>
      </c>
      <c r="G7" s="177" t="s">
        <v>31</v>
      </c>
      <c r="H7" s="191" t="s">
        <v>58</v>
      </c>
      <c r="I7" s="174" t="s">
        <v>33</v>
      </c>
      <c r="J7" s="218">
        <v>9.0046296296296298E-3</v>
      </c>
      <c r="K7" s="219">
        <v>22</v>
      </c>
      <c r="L7" s="143" t="s">
        <v>34</v>
      </c>
      <c r="M7" s="199">
        <v>462266</v>
      </c>
      <c r="N7" s="174" t="s">
        <v>59</v>
      </c>
      <c r="O7" s="201">
        <v>267194</v>
      </c>
      <c r="P7" s="201">
        <v>106877</v>
      </c>
      <c r="Q7" s="235">
        <v>0.57800919816728902</v>
      </c>
      <c r="R7" s="201">
        <v>61452</v>
      </c>
      <c r="S7" s="247">
        <v>0.13293644784604536</v>
      </c>
      <c r="T7" s="201">
        <v>133620</v>
      </c>
      <c r="U7" s="235">
        <v>0.28905435398666568</v>
      </c>
      <c r="V7" s="201">
        <v>41875.182324601912</v>
      </c>
      <c r="W7" s="181"/>
      <c r="X7" s="154"/>
      <c r="Y7" s="6"/>
      <c r="Z7" s="6"/>
      <c r="AA7" s="6"/>
      <c r="AB7" s="6"/>
      <c r="AC7" s="6"/>
      <c r="AD7" s="6"/>
      <c r="AE7" s="6"/>
      <c r="AF7" s="6"/>
    </row>
    <row r="8" spans="1:32" s="45" customFormat="1" ht="17" customHeight="1" x14ac:dyDescent="0.2">
      <c r="A8" s="180">
        <v>6</v>
      </c>
      <c r="B8" s="170" t="s">
        <v>37</v>
      </c>
      <c r="C8" s="142" t="s">
        <v>37</v>
      </c>
      <c r="D8" s="142" t="s">
        <v>38</v>
      </c>
      <c r="E8" s="142" t="s">
        <v>29</v>
      </c>
      <c r="F8" s="143" t="s">
        <v>300</v>
      </c>
      <c r="G8" s="143"/>
      <c r="H8" s="143" t="s">
        <v>40</v>
      </c>
      <c r="I8" s="142" t="s">
        <v>578</v>
      </c>
      <c r="J8" s="216">
        <v>1.5081018518518516E-2</v>
      </c>
      <c r="K8" s="217">
        <v>3</v>
      </c>
      <c r="L8" s="143" t="s">
        <v>41</v>
      </c>
      <c r="M8" s="199">
        <v>452735</v>
      </c>
      <c r="N8" s="138" t="s">
        <v>42</v>
      </c>
      <c r="O8" s="206">
        <v>425718</v>
      </c>
      <c r="P8" s="206">
        <v>182834</v>
      </c>
      <c r="Q8" s="233">
        <v>0.94032491413299168</v>
      </c>
      <c r="R8" s="206"/>
      <c r="S8" s="279"/>
      <c r="T8" s="201">
        <v>27017</v>
      </c>
      <c r="U8" s="233">
        <v>5.9675085867008294E-2</v>
      </c>
      <c r="V8" s="206"/>
      <c r="W8" s="181"/>
      <c r="X8" s="154"/>
      <c r="Y8" s="6"/>
      <c r="Z8" s="6"/>
      <c r="AA8" s="6"/>
      <c r="AB8" s="6"/>
      <c r="AC8" s="6"/>
      <c r="AD8" s="6"/>
      <c r="AE8" s="6"/>
      <c r="AF8" s="6"/>
    </row>
    <row r="9" spans="1:32" s="45" customFormat="1" ht="17" customHeight="1" x14ac:dyDescent="0.2">
      <c r="A9" s="180">
        <v>7</v>
      </c>
      <c r="B9" s="170" t="s">
        <v>26</v>
      </c>
      <c r="C9" s="171" t="s">
        <v>27</v>
      </c>
      <c r="D9" s="172" t="s">
        <v>63</v>
      </c>
      <c r="E9" s="142" t="s">
        <v>29</v>
      </c>
      <c r="F9" s="143" t="s">
        <v>64</v>
      </c>
      <c r="G9" s="143" t="s">
        <v>36</v>
      </c>
      <c r="H9" s="143" t="s">
        <v>65</v>
      </c>
      <c r="I9" s="143" t="s">
        <v>33</v>
      </c>
      <c r="J9" s="216">
        <v>1.6469907407407409E-2</v>
      </c>
      <c r="K9" s="217">
        <v>5</v>
      </c>
      <c r="L9" s="143" t="s">
        <v>34</v>
      </c>
      <c r="M9" s="199">
        <v>439027</v>
      </c>
      <c r="N9" s="138" t="s">
        <v>543</v>
      </c>
      <c r="O9" s="206">
        <v>255278</v>
      </c>
      <c r="P9" s="206" t="s">
        <v>36</v>
      </c>
      <c r="Q9" s="233">
        <v>0.58146309908046656</v>
      </c>
      <c r="R9" s="206">
        <v>0</v>
      </c>
      <c r="S9" s="237">
        <v>0</v>
      </c>
      <c r="T9" s="206">
        <v>183749</v>
      </c>
      <c r="U9" s="238">
        <v>0.41853690091953344</v>
      </c>
      <c r="V9" s="206">
        <v>67850</v>
      </c>
      <c r="W9" s="181"/>
      <c r="X9" s="154"/>
      <c r="Y9" s="6"/>
      <c r="Z9" s="6"/>
      <c r="AA9" s="6"/>
      <c r="AB9" s="6"/>
      <c r="AC9" s="6"/>
      <c r="AD9" s="6"/>
      <c r="AE9" s="6"/>
      <c r="AF9" s="6"/>
    </row>
    <row r="10" spans="1:32" s="45" customFormat="1" ht="17" customHeight="1" x14ac:dyDescent="0.2">
      <c r="A10" s="180">
        <v>8</v>
      </c>
      <c r="B10" s="251" t="s">
        <v>48</v>
      </c>
      <c r="C10" s="171" t="s">
        <v>49</v>
      </c>
      <c r="D10" s="172" t="s">
        <v>79</v>
      </c>
      <c r="E10" s="142" t="s">
        <v>29</v>
      </c>
      <c r="F10" s="143" t="s">
        <v>80</v>
      </c>
      <c r="G10" s="143" t="s">
        <v>81</v>
      </c>
      <c r="H10" s="143" t="s">
        <v>82</v>
      </c>
      <c r="I10" s="142" t="s">
        <v>531</v>
      </c>
      <c r="J10" s="216">
        <v>4.0682870370370369E-2</v>
      </c>
      <c r="K10" s="217">
        <v>3</v>
      </c>
      <c r="L10" s="143" t="s">
        <v>53</v>
      </c>
      <c r="M10" s="290">
        <v>396164</v>
      </c>
      <c r="N10" s="138" t="s">
        <v>87</v>
      </c>
      <c r="O10" s="206">
        <v>293348</v>
      </c>
      <c r="P10" s="206"/>
      <c r="Q10" s="233">
        <v>0.7404711180218293</v>
      </c>
      <c r="R10" s="206"/>
      <c r="S10" s="237">
        <v>0</v>
      </c>
      <c r="T10" s="206">
        <v>102816</v>
      </c>
      <c r="U10" s="238">
        <v>0.25952888197817064</v>
      </c>
      <c r="V10" s="206">
        <v>17170</v>
      </c>
      <c r="W10" s="181"/>
      <c r="X10" s="154"/>
      <c r="Y10" s="6"/>
      <c r="Z10" s="6"/>
      <c r="AA10" s="6"/>
      <c r="AB10" s="6"/>
      <c r="AC10" s="6"/>
      <c r="AD10" s="6"/>
      <c r="AE10" s="6"/>
      <c r="AF10" s="6"/>
    </row>
    <row r="11" spans="1:32" s="45" customFormat="1" ht="17" customHeight="1" x14ac:dyDescent="0.2">
      <c r="A11" s="180">
        <v>9</v>
      </c>
      <c r="B11" s="177" t="s">
        <v>26</v>
      </c>
      <c r="C11" s="174" t="s">
        <v>27</v>
      </c>
      <c r="D11" s="174" t="s">
        <v>525</v>
      </c>
      <c r="E11" s="174" t="s">
        <v>29</v>
      </c>
      <c r="F11" s="177" t="s">
        <v>30</v>
      </c>
      <c r="G11" s="177" t="s">
        <v>36</v>
      </c>
      <c r="H11" s="191" t="s">
        <v>526</v>
      </c>
      <c r="I11" s="174" t="s">
        <v>33</v>
      </c>
      <c r="J11" s="218">
        <v>2.6932870370370371E-2</v>
      </c>
      <c r="K11" s="219">
        <v>10</v>
      </c>
      <c r="L11" s="143" t="s">
        <v>34</v>
      </c>
      <c r="M11" s="199">
        <v>359647</v>
      </c>
      <c r="N11" s="174" t="s">
        <v>42</v>
      </c>
      <c r="O11" s="201">
        <v>60242</v>
      </c>
      <c r="P11" s="201">
        <v>32304</v>
      </c>
      <c r="Q11" s="235">
        <v>0.16750313501850425</v>
      </c>
      <c r="R11" s="201">
        <v>0</v>
      </c>
      <c r="S11" s="247">
        <v>0</v>
      </c>
      <c r="T11" s="201">
        <v>299405</v>
      </c>
      <c r="U11" s="235">
        <v>0.83249686498149578</v>
      </c>
      <c r="V11" s="201">
        <v>114023</v>
      </c>
      <c r="W11" s="181"/>
      <c r="X11" s="156"/>
      <c r="Y11" s="24"/>
      <c r="Z11" s="24"/>
      <c r="AA11" s="24"/>
      <c r="AB11" s="24"/>
      <c r="AC11" s="24"/>
      <c r="AD11" s="24"/>
      <c r="AE11" s="24"/>
      <c r="AF11" s="24"/>
    </row>
    <row r="12" spans="1:32" s="45" customFormat="1" ht="17" customHeight="1" x14ac:dyDescent="0.2">
      <c r="A12" s="180">
        <v>10</v>
      </c>
      <c r="B12" s="138" t="s">
        <v>524</v>
      </c>
      <c r="C12" s="138" t="s">
        <v>554</v>
      </c>
      <c r="D12" s="138" t="s">
        <v>562</v>
      </c>
      <c r="E12" s="139" t="s">
        <v>29</v>
      </c>
      <c r="F12" s="139" t="s">
        <v>30</v>
      </c>
      <c r="G12" s="139"/>
      <c r="H12" s="139" t="s">
        <v>563</v>
      </c>
      <c r="I12" s="139" t="s">
        <v>557</v>
      </c>
      <c r="J12" s="214">
        <v>2.9907407407407407E-2</v>
      </c>
      <c r="K12" s="215">
        <v>16</v>
      </c>
      <c r="L12" s="143" t="s">
        <v>41</v>
      </c>
      <c r="M12" s="199">
        <v>316609</v>
      </c>
      <c r="N12" s="138" t="s">
        <v>47</v>
      </c>
      <c r="O12" s="198">
        <v>212825</v>
      </c>
      <c r="P12" s="206" t="s">
        <v>584</v>
      </c>
      <c r="Q12" s="198"/>
      <c r="R12" s="198">
        <v>103784</v>
      </c>
      <c r="S12" s="198"/>
      <c r="T12" s="208"/>
      <c r="U12" s="198"/>
      <c r="V12" s="208" t="s">
        <v>585</v>
      </c>
      <c r="W12" s="185"/>
      <c r="X12" s="2"/>
      <c r="Y12" s="3"/>
      <c r="Z12" s="3"/>
      <c r="AA12" s="3"/>
      <c r="AB12" s="3"/>
      <c r="AC12" s="3"/>
      <c r="AD12" s="3"/>
      <c r="AE12" s="3"/>
      <c r="AF12" s="3"/>
    </row>
    <row r="13" spans="1:32" s="45" customFormat="1" ht="17" customHeight="1" x14ac:dyDescent="0.2">
      <c r="A13" s="180">
        <v>11</v>
      </c>
      <c r="B13" s="138" t="s">
        <v>66</v>
      </c>
      <c r="C13" s="138" t="s">
        <v>67</v>
      </c>
      <c r="D13" s="138" t="s">
        <v>68</v>
      </c>
      <c r="E13" s="139" t="s">
        <v>29</v>
      </c>
      <c r="F13" s="139" t="s">
        <v>64</v>
      </c>
      <c r="G13" s="139"/>
      <c r="H13" s="139" t="s">
        <v>69</v>
      </c>
      <c r="I13" s="139" t="s">
        <v>33</v>
      </c>
      <c r="J13" s="214">
        <v>2.431712962962963E-2</v>
      </c>
      <c r="K13" s="215">
        <v>4</v>
      </c>
      <c r="L13" s="143" t="s">
        <v>34</v>
      </c>
      <c r="M13" s="198">
        <v>292695</v>
      </c>
      <c r="N13" s="138" t="s">
        <v>544</v>
      </c>
      <c r="O13" s="204">
        <v>187695</v>
      </c>
      <c r="P13" s="205">
        <v>68579</v>
      </c>
      <c r="Q13" s="229">
        <v>0.64126479782708967</v>
      </c>
      <c r="R13" s="204">
        <v>0</v>
      </c>
      <c r="S13" s="230">
        <v>0</v>
      </c>
      <c r="T13" s="231">
        <v>105000</v>
      </c>
      <c r="U13" s="232">
        <v>0.35873520217291038</v>
      </c>
      <c r="V13" s="231">
        <v>42600</v>
      </c>
      <c r="W13" s="181"/>
      <c r="X13" s="154"/>
      <c r="Y13" s="6"/>
      <c r="Z13" s="6"/>
      <c r="AA13" s="6"/>
      <c r="AB13" s="6"/>
      <c r="AC13" s="6"/>
      <c r="AD13" s="6"/>
      <c r="AE13" s="6"/>
      <c r="AF13" s="6"/>
    </row>
    <row r="14" spans="1:32" s="264" customFormat="1" ht="17" customHeight="1" x14ac:dyDescent="0.2">
      <c r="A14" s="180">
        <v>12</v>
      </c>
      <c r="B14" s="177" t="s">
        <v>55</v>
      </c>
      <c r="C14" s="138" t="s">
        <v>56</v>
      </c>
      <c r="D14" s="138" t="s">
        <v>509</v>
      </c>
      <c r="E14" s="139" t="s">
        <v>29</v>
      </c>
      <c r="F14" s="139" t="s">
        <v>30</v>
      </c>
      <c r="G14" s="139" t="s">
        <v>31</v>
      </c>
      <c r="H14" s="139" t="s">
        <v>74</v>
      </c>
      <c r="I14" s="139" t="s">
        <v>33</v>
      </c>
      <c r="J14" s="216">
        <v>9.2592592592592587E-3</v>
      </c>
      <c r="K14" s="217">
        <v>22</v>
      </c>
      <c r="L14" s="143" t="s">
        <v>34</v>
      </c>
      <c r="M14" s="198">
        <v>244532</v>
      </c>
      <c r="N14" s="138" t="s">
        <v>59</v>
      </c>
      <c r="O14" s="206">
        <v>172331</v>
      </c>
      <c r="P14" s="207">
        <v>68932</v>
      </c>
      <c r="Q14" s="233">
        <v>0.70473803019645687</v>
      </c>
      <c r="R14" s="206">
        <v>28670</v>
      </c>
      <c r="S14" s="279">
        <v>0.11724436883516268</v>
      </c>
      <c r="T14" s="206">
        <v>43531</v>
      </c>
      <c r="U14" s="233">
        <v>0.17801760096838043</v>
      </c>
      <c r="V14" s="234">
        <v>13642.183518726579</v>
      </c>
      <c r="W14" s="181"/>
      <c r="X14" s="154"/>
      <c r="Y14" s="6"/>
      <c r="Z14" s="6"/>
      <c r="AA14" s="6"/>
      <c r="AB14" s="6"/>
      <c r="AC14" s="6"/>
      <c r="AD14" s="6"/>
      <c r="AE14" s="6"/>
      <c r="AF14" s="6"/>
    </row>
    <row r="15" spans="1:32" s="264" customFormat="1" ht="17" customHeight="1" x14ac:dyDescent="0.2">
      <c r="A15" s="180">
        <v>13</v>
      </c>
      <c r="B15" s="172" t="s">
        <v>37</v>
      </c>
      <c r="C15" s="172" t="s">
        <v>37</v>
      </c>
      <c r="D15" s="172" t="s">
        <v>514</v>
      </c>
      <c r="E15" s="172" t="s">
        <v>29</v>
      </c>
      <c r="F15" s="173" t="s">
        <v>64</v>
      </c>
      <c r="G15" s="173" t="s">
        <v>85</v>
      </c>
      <c r="H15" s="173" t="s">
        <v>93</v>
      </c>
      <c r="I15" s="172" t="s">
        <v>578</v>
      </c>
      <c r="J15" s="220">
        <v>4.0567129629629627E-2</v>
      </c>
      <c r="K15" s="221">
        <v>2</v>
      </c>
      <c r="L15" s="173" t="s">
        <v>41</v>
      </c>
      <c r="M15" s="200">
        <v>196445</v>
      </c>
      <c r="N15" s="172" t="s">
        <v>42</v>
      </c>
      <c r="O15" s="209">
        <v>159971</v>
      </c>
      <c r="P15" s="209">
        <v>85374</v>
      </c>
      <c r="Q15" s="239">
        <v>0.81432971060602199</v>
      </c>
      <c r="R15" s="209"/>
      <c r="S15" s="240"/>
      <c r="T15" s="209">
        <v>36474</v>
      </c>
      <c r="U15" s="239">
        <v>0.18567028939397795</v>
      </c>
      <c r="V15" s="209"/>
      <c r="W15" s="181"/>
      <c r="X15" s="154"/>
      <c r="Y15" s="6"/>
      <c r="Z15" s="6"/>
      <c r="AA15" s="6"/>
      <c r="AB15" s="6"/>
      <c r="AC15" s="6"/>
      <c r="AD15" s="6"/>
      <c r="AE15" s="6"/>
      <c r="AF15" s="6"/>
    </row>
    <row r="16" spans="1:32" s="264" customFormat="1" ht="17" customHeight="1" x14ac:dyDescent="0.2">
      <c r="A16" s="180">
        <v>14</v>
      </c>
      <c r="B16" s="174" t="s">
        <v>48</v>
      </c>
      <c r="C16" s="138" t="s">
        <v>49</v>
      </c>
      <c r="D16" s="138" t="s">
        <v>50</v>
      </c>
      <c r="E16" s="139" t="s">
        <v>29</v>
      </c>
      <c r="F16" s="139" t="s">
        <v>300</v>
      </c>
      <c r="G16" s="139"/>
      <c r="H16" s="139" t="s">
        <v>51</v>
      </c>
      <c r="I16" s="139" t="s">
        <v>531</v>
      </c>
      <c r="J16" s="216">
        <v>0</v>
      </c>
      <c r="K16" s="217">
        <v>0</v>
      </c>
      <c r="L16" s="143" t="s">
        <v>53</v>
      </c>
      <c r="M16" s="198">
        <v>187628</v>
      </c>
      <c r="N16" s="138" t="s">
        <v>87</v>
      </c>
      <c r="O16" s="206">
        <v>135742</v>
      </c>
      <c r="P16" s="207"/>
      <c r="Q16" s="233">
        <v>0.72346344895218195</v>
      </c>
      <c r="R16" s="206"/>
      <c r="S16" s="279">
        <v>0</v>
      </c>
      <c r="T16" s="206">
        <v>51886</v>
      </c>
      <c r="U16" s="233">
        <v>0.27653655104781805</v>
      </c>
      <c r="V16" s="234">
        <v>8914</v>
      </c>
      <c r="W16" s="181"/>
      <c r="X16" s="154"/>
      <c r="Y16" s="6"/>
      <c r="Z16" s="6"/>
      <c r="AA16" s="6"/>
      <c r="AB16" s="6"/>
      <c r="AC16" s="6"/>
      <c r="AD16" s="6"/>
      <c r="AE16" s="6"/>
      <c r="AF16" s="6"/>
    </row>
    <row r="17" spans="1:32" s="264" customFormat="1" ht="17" customHeight="1" x14ac:dyDescent="0.2">
      <c r="A17" s="180">
        <v>15</v>
      </c>
      <c r="B17" s="177" t="s">
        <v>26</v>
      </c>
      <c r="C17" s="174" t="s">
        <v>27</v>
      </c>
      <c r="D17" s="174" t="s">
        <v>94</v>
      </c>
      <c r="E17" s="174" t="s">
        <v>29</v>
      </c>
      <c r="F17" s="177" t="s">
        <v>95</v>
      </c>
      <c r="G17" s="177" t="s">
        <v>36</v>
      </c>
      <c r="H17" s="191" t="s">
        <v>96</v>
      </c>
      <c r="I17" s="174" t="s">
        <v>33</v>
      </c>
      <c r="J17" s="218">
        <v>5.2905092592592594E-2</v>
      </c>
      <c r="K17" s="219">
        <v>4</v>
      </c>
      <c r="L17" s="143" t="s">
        <v>34</v>
      </c>
      <c r="M17" s="289">
        <v>144687</v>
      </c>
      <c r="N17" s="174" t="s">
        <v>42</v>
      </c>
      <c r="O17" s="201">
        <v>104518</v>
      </c>
      <c r="P17" s="201">
        <v>62398</v>
      </c>
      <c r="Q17" s="241">
        <v>0.72237312267169818</v>
      </c>
      <c r="R17" s="199">
        <v>0</v>
      </c>
      <c r="S17" s="248">
        <v>0</v>
      </c>
      <c r="T17" s="201">
        <v>40169</v>
      </c>
      <c r="U17" s="241">
        <v>0.27762687732830177</v>
      </c>
      <c r="V17" s="201">
        <v>20281</v>
      </c>
      <c r="W17" s="181"/>
      <c r="X17" s="154"/>
      <c r="Y17" s="6"/>
      <c r="Z17" s="6"/>
      <c r="AA17" s="6"/>
      <c r="AB17" s="6"/>
      <c r="AC17" s="6"/>
      <c r="AD17" s="6"/>
      <c r="AE17" s="6"/>
      <c r="AF17" s="6"/>
    </row>
    <row r="18" spans="1:32" s="45" customFormat="1" ht="17" customHeight="1" x14ac:dyDescent="0.2">
      <c r="A18" s="180">
        <v>16</v>
      </c>
      <c r="B18" s="251" t="s">
        <v>48</v>
      </c>
      <c r="C18" s="138" t="s">
        <v>83</v>
      </c>
      <c r="D18" s="138" t="s">
        <v>84</v>
      </c>
      <c r="E18" s="139" t="s">
        <v>29</v>
      </c>
      <c r="F18" s="139" t="s">
        <v>64</v>
      </c>
      <c r="G18" s="139" t="s">
        <v>85</v>
      </c>
      <c r="H18" s="139" t="s">
        <v>86</v>
      </c>
      <c r="I18" s="139" t="s">
        <v>33</v>
      </c>
      <c r="J18" s="216">
        <v>2.5902777777777778E-2</v>
      </c>
      <c r="K18" s="217">
        <v>4</v>
      </c>
      <c r="L18" s="143" t="s">
        <v>53</v>
      </c>
      <c r="M18" s="199">
        <v>137006</v>
      </c>
      <c r="N18" s="138" t="s">
        <v>87</v>
      </c>
      <c r="O18" s="206">
        <v>55992</v>
      </c>
      <c r="P18" s="206"/>
      <c r="Q18" s="233">
        <v>0.40868283140884343</v>
      </c>
      <c r="R18" s="206"/>
      <c r="S18" s="230">
        <v>0</v>
      </c>
      <c r="T18" s="206">
        <v>81014</v>
      </c>
      <c r="U18" s="233">
        <v>0.59131716859115657</v>
      </c>
      <c r="V18" s="206">
        <v>39141</v>
      </c>
      <c r="W18" s="185"/>
      <c r="X18" s="2"/>
      <c r="Y18" s="3"/>
      <c r="Z18" s="3"/>
      <c r="AA18" s="3"/>
      <c r="AB18" s="3"/>
      <c r="AC18" s="3"/>
      <c r="AD18" s="3"/>
      <c r="AE18" s="3"/>
      <c r="AF18" s="3"/>
    </row>
    <row r="19" spans="1:32" s="45" customFormat="1" ht="17" customHeight="1" x14ac:dyDescent="0.2">
      <c r="A19" s="180">
        <v>17</v>
      </c>
      <c r="B19" s="174" t="s">
        <v>26</v>
      </c>
      <c r="C19" s="174" t="s">
        <v>27</v>
      </c>
      <c r="D19" s="172" t="s">
        <v>101</v>
      </c>
      <c r="E19" s="174" t="s">
        <v>29</v>
      </c>
      <c r="F19" s="173" t="s">
        <v>102</v>
      </c>
      <c r="G19" s="173" t="s">
        <v>36</v>
      </c>
      <c r="H19" s="173" t="s">
        <v>103</v>
      </c>
      <c r="I19" s="172" t="s">
        <v>33</v>
      </c>
      <c r="J19" s="220">
        <v>3.4212962962962966E-2</v>
      </c>
      <c r="K19" s="221">
        <v>4</v>
      </c>
      <c r="L19" s="173" t="s">
        <v>34</v>
      </c>
      <c r="M19" s="303">
        <v>134941</v>
      </c>
      <c r="N19" s="172" t="s">
        <v>42</v>
      </c>
      <c r="O19" s="209">
        <v>95203</v>
      </c>
      <c r="P19" s="209">
        <v>53099</v>
      </c>
      <c r="Q19" s="239">
        <v>0.70551574391771221</v>
      </c>
      <c r="R19" s="209">
        <v>0</v>
      </c>
      <c r="S19" s="240">
        <v>0</v>
      </c>
      <c r="T19" s="209">
        <v>39738</v>
      </c>
      <c r="U19" s="239">
        <v>0.29448425608228779</v>
      </c>
      <c r="V19" s="209">
        <v>25544</v>
      </c>
      <c r="W19" s="181"/>
      <c r="X19" s="154"/>
      <c r="Y19" s="6"/>
      <c r="Z19" s="6"/>
      <c r="AA19" s="6"/>
      <c r="AB19" s="6"/>
      <c r="AC19" s="6"/>
      <c r="AD19" s="6"/>
      <c r="AE19" s="6"/>
      <c r="AF19" s="6"/>
    </row>
    <row r="20" spans="1:32" s="45" customFormat="1" ht="17" customHeight="1" x14ac:dyDescent="0.2">
      <c r="A20" s="180">
        <v>18</v>
      </c>
      <c r="B20" s="177" t="s">
        <v>524</v>
      </c>
      <c r="C20" s="174" t="s">
        <v>554</v>
      </c>
      <c r="D20" s="174" t="s">
        <v>286</v>
      </c>
      <c r="E20" s="174" t="s">
        <v>29</v>
      </c>
      <c r="F20" s="177" t="s">
        <v>30</v>
      </c>
      <c r="G20" s="177"/>
      <c r="H20" s="191" t="s">
        <v>565</v>
      </c>
      <c r="I20" s="177" t="s">
        <v>557</v>
      </c>
      <c r="J20" s="218">
        <v>2.0023148148148148E-2</v>
      </c>
      <c r="K20" s="219">
        <v>16</v>
      </c>
      <c r="L20" s="143" t="s">
        <v>41</v>
      </c>
      <c r="M20" s="199">
        <v>132565</v>
      </c>
      <c r="N20" s="174" t="s">
        <v>47</v>
      </c>
      <c r="O20" s="201">
        <v>66083</v>
      </c>
      <c r="P20" s="201" t="s">
        <v>588</v>
      </c>
      <c r="Q20" s="199"/>
      <c r="R20" s="201">
        <v>66482</v>
      </c>
      <c r="S20" s="199"/>
      <c r="T20" s="201"/>
      <c r="U20" s="199"/>
      <c r="V20" s="201" t="s">
        <v>589</v>
      </c>
      <c r="W20" s="184"/>
      <c r="X20" s="156"/>
      <c r="Y20" s="24"/>
      <c r="Z20" s="24"/>
      <c r="AA20" s="24"/>
      <c r="AB20" s="24"/>
      <c r="AC20" s="24"/>
      <c r="AD20" s="24"/>
      <c r="AE20" s="24"/>
      <c r="AF20" s="24"/>
    </row>
    <row r="21" spans="1:32" s="45" customFormat="1" ht="17" customHeight="1" x14ac:dyDescent="0.2">
      <c r="A21" s="180">
        <v>19</v>
      </c>
      <c r="B21" s="174" t="s">
        <v>26</v>
      </c>
      <c r="C21" s="174" t="s">
        <v>27</v>
      </c>
      <c r="D21" s="174" t="s">
        <v>77</v>
      </c>
      <c r="E21" s="174" t="s">
        <v>29</v>
      </c>
      <c r="F21" s="177" t="s">
        <v>30</v>
      </c>
      <c r="G21" s="177" t="s">
        <v>31</v>
      </c>
      <c r="H21" s="191" t="s">
        <v>78</v>
      </c>
      <c r="I21" s="174" t="s">
        <v>33</v>
      </c>
      <c r="J21" s="218">
        <v>1.0798611111111111E-2</v>
      </c>
      <c r="K21" s="219">
        <v>21</v>
      </c>
      <c r="L21" s="143" t="s">
        <v>34</v>
      </c>
      <c r="M21" s="199">
        <v>131855</v>
      </c>
      <c r="N21" s="174" t="s">
        <v>42</v>
      </c>
      <c r="O21" s="201">
        <v>99961</v>
      </c>
      <c r="P21" s="201">
        <v>64304</v>
      </c>
      <c r="Q21" s="233">
        <v>0.75811307876075995</v>
      </c>
      <c r="R21" s="206">
        <v>0</v>
      </c>
      <c r="S21" s="279">
        <v>0</v>
      </c>
      <c r="T21" s="201">
        <v>31894</v>
      </c>
      <c r="U21" s="233">
        <v>0.24188692123924008</v>
      </c>
      <c r="V21" s="201">
        <v>13725</v>
      </c>
      <c r="W21" s="184"/>
      <c r="X21" s="157"/>
      <c r="Y21" s="30"/>
      <c r="Z21" s="30"/>
      <c r="AA21" s="30"/>
      <c r="AB21" s="30"/>
      <c r="AC21" s="30"/>
      <c r="AD21" s="30"/>
      <c r="AE21" s="30"/>
      <c r="AF21" s="30"/>
    </row>
    <row r="22" spans="1:32" s="45" customFormat="1" ht="17" customHeight="1" x14ac:dyDescent="0.2">
      <c r="A22" s="180">
        <v>20</v>
      </c>
      <c r="B22" s="170" t="s">
        <v>48</v>
      </c>
      <c r="C22" s="171" t="s">
        <v>49</v>
      </c>
      <c r="D22" s="172" t="s">
        <v>137</v>
      </c>
      <c r="E22" s="142" t="s">
        <v>29</v>
      </c>
      <c r="F22" s="143" t="s">
        <v>308</v>
      </c>
      <c r="G22" s="143" t="s">
        <v>113</v>
      </c>
      <c r="H22" s="143" t="s">
        <v>138</v>
      </c>
      <c r="I22" s="143" t="s">
        <v>33</v>
      </c>
      <c r="J22" s="214">
        <v>1.7754629629629631E-2</v>
      </c>
      <c r="K22" s="215">
        <v>5</v>
      </c>
      <c r="L22" s="143" t="s">
        <v>53</v>
      </c>
      <c r="M22" s="198">
        <v>128533</v>
      </c>
      <c r="N22" s="138" t="s">
        <v>87</v>
      </c>
      <c r="O22" s="198">
        <v>89386</v>
      </c>
      <c r="P22" s="206"/>
      <c r="Q22" s="233">
        <v>0.69543230143231705</v>
      </c>
      <c r="R22" s="198"/>
      <c r="S22" s="237">
        <v>0</v>
      </c>
      <c r="T22" s="208">
        <v>39147</v>
      </c>
      <c r="U22" s="238">
        <v>0.30456769856768301</v>
      </c>
      <c r="V22" s="208">
        <v>14442</v>
      </c>
      <c r="W22" s="181"/>
      <c r="X22" s="154"/>
      <c r="Y22" s="6"/>
      <c r="Z22" s="6"/>
      <c r="AA22" s="6"/>
      <c r="AB22" s="6"/>
      <c r="AC22" s="6"/>
      <c r="AD22" s="6"/>
      <c r="AE22" s="6"/>
      <c r="AF22" s="6"/>
    </row>
    <row r="23" spans="1:32" s="45" customFormat="1" ht="17" customHeight="1" x14ac:dyDescent="0.2">
      <c r="A23" s="180">
        <v>21</v>
      </c>
      <c r="B23" s="251" t="s">
        <v>37</v>
      </c>
      <c r="C23" s="252" t="s">
        <v>37</v>
      </c>
      <c r="D23" s="258" t="s">
        <v>520</v>
      </c>
      <c r="E23" s="252" t="s">
        <v>29</v>
      </c>
      <c r="F23" s="271" t="s">
        <v>102</v>
      </c>
      <c r="G23" s="271"/>
      <c r="H23" s="271" t="s">
        <v>550</v>
      </c>
      <c r="I23" s="271" t="s">
        <v>578</v>
      </c>
      <c r="J23" s="255">
        <v>2.5370370370370366E-2</v>
      </c>
      <c r="K23" s="256">
        <v>3</v>
      </c>
      <c r="L23" s="254" t="s">
        <v>41</v>
      </c>
      <c r="M23" s="204">
        <v>123150</v>
      </c>
      <c r="N23" s="258" t="s">
        <v>42</v>
      </c>
      <c r="O23" s="205">
        <v>119736</v>
      </c>
      <c r="P23" s="205">
        <v>60605</v>
      </c>
      <c r="Q23" s="232">
        <v>0.97227771010962238</v>
      </c>
      <c r="R23" s="205"/>
      <c r="S23" s="272"/>
      <c r="T23" s="205">
        <v>3414</v>
      </c>
      <c r="U23" s="232">
        <v>2.7722289890377588E-2</v>
      </c>
      <c r="V23" s="205"/>
      <c r="W23" s="273"/>
      <c r="X23" s="274"/>
      <c r="Y23" s="275"/>
      <c r="Z23" s="275"/>
      <c r="AA23" s="275"/>
      <c r="AB23" s="275"/>
      <c r="AC23" s="275"/>
      <c r="AD23" s="275"/>
      <c r="AE23" s="275"/>
      <c r="AF23" s="275"/>
    </row>
    <row r="24" spans="1:32" s="45" customFormat="1" ht="17" customHeight="1" x14ac:dyDescent="0.2">
      <c r="A24" s="180">
        <v>22</v>
      </c>
      <c r="B24" s="177" t="s">
        <v>524</v>
      </c>
      <c r="C24" s="174" t="s">
        <v>554</v>
      </c>
      <c r="D24" s="174" t="s">
        <v>566</v>
      </c>
      <c r="E24" s="177" t="s">
        <v>29</v>
      </c>
      <c r="F24" s="177" t="s">
        <v>30</v>
      </c>
      <c r="G24" s="177"/>
      <c r="H24" s="189" t="s">
        <v>564</v>
      </c>
      <c r="I24" s="177" t="s">
        <v>557</v>
      </c>
      <c r="J24" s="218">
        <v>3.0393518518518518E-2</v>
      </c>
      <c r="K24" s="219">
        <v>7</v>
      </c>
      <c r="L24" s="143" t="s">
        <v>41</v>
      </c>
      <c r="M24" s="199">
        <v>118463</v>
      </c>
      <c r="N24" s="174" t="s">
        <v>47</v>
      </c>
      <c r="O24" s="201">
        <v>29174</v>
      </c>
      <c r="P24" s="201" t="s">
        <v>586</v>
      </c>
      <c r="Q24" s="199"/>
      <c r="R24" s="199">
        <v>89289</v>
      </c>
      <c r="S24" s="199"/>
      <c r="T24" s="201"/>
      <c r="U24" s="199"/>
      <c r="V24" s="210" t="s">
        <v>587</v>
      </c>
      <c r="W24" s="184"/>
      <c r="X24" s="157"/>
      <c r="Y24" s="30"/>
      <c r="Z24" s="30"/>
      <c r="AA24" s="30"/>
      <c r="AB24" s="30"/>
      <c r="AC24" s="30"/>
      <c r="AD24" s="30"/>
      <c r="AE24" s="30"/>
      <c r="AF24" s="30"/>
    </row>
    <row r="25" spans="1:32" s="45" customFormat="1" ht="17" customHeight="1" x14ac:dyDescent="0.2">
      <c r="A25" s="180">
        <v>23</v>
      </c>
      <c r="B25" s="138" t="s">
        <v>524</v>
      </c>
      <c r="C25" s="138" t="s">
        <v>554</v>
      </c>
      <c r="D25" s="138" t="s">
        <v>555</v>
      </c>
      <c r="E25" s="139" t="s">
        <v>29</v>
      </c>
      <c r="F25" s="139" t="s">
        <v>30</v>
      </c>
      <c r="G25" s="139"/>
      <c r="H25" s="139" t="s">
        <v>556</v>
      </c>
      <c r="I25" s="139" t="s">
        <v>557</v>
      </c>
      <c r="J25" s="216">
        <v>3.516203703703704E-2</v>
      </c>
      <c r="K25" s="217">
        <v>3</v>
      </c>
      <c r="L25" s="143" t="s">
        <v>41</v>
      </c>
      <c r="M25" s="199">
        <f>O25+R25</f>
        <v>112160</v>
      </c>
      <c r="N25" s="138" t="s">
        <v>47</v>
      </c>
      <c r="O25" s="206">
        <v>84329</v>
      </c>
      <c r="P25" s="206" t="s">
        <v>579</v>
      </c>
      <c r="Q25" s="198"/>
      <c r="R25" s="206">
        <v>27831</v>
      </c>
      <c r="S25" s="198"/>
      <c r="T25" s="206"/>
      <c r="U25" s="198"/>
      <c r="V25" s="206" t="s">
        <v>580</v>
      </c>
      <c r="W25" s="181"/>
      <c r="X25" s="154"/>
      <c r="Y25" s="6"/>
      <c r="Z25" s="6"/>
      <c r="AA25" s="6"/>
      <c r="AB25" s="6"/>
      <c r="AC25" s="6"/>
      <c r="AD25" s="6"/>
      <c r="AE25" s="6"/>
      <c r="AF25" s="6"/>
    </row>
    <row r="26" spans="1:32" s="45" customFormat="1" ht="17" customHeight="1" x14ac:dyDescent="0.2">
      <c r="A26" s="180">
        <v>24</v>
      </c>
      <c r="B26" s="174" t="s">
        <v>37</v>
      </c>
      <c r="C26" s="174" t="s">
        <v>37</v>
      </c>
      <c r="D26" s="174" t="s">
        <v>517</v>
      </c>
      <c r="E26" s="174" t="s">
        <v>29</v>
      </c>
      <c r="F26" s="177" t="s">
        <v>89</v>
      </c>
      <c r="G26" s="177" t="s">
        <v>90</v>
      </c>
      <c r="H26" s="191" t="s">
        <v>91</v>
      </c>
      <c r="I26" s="174" t="s">
        <v>578</v>
      </c>
      <c r="J26" s="218">
        <v>1.7604166666666667E-2</v>
      </c>
      <c r="K26" s="219">
        <v>3</v>
      </c>
      <c r="L26" s="143" t="s">
        <v>41</v>
      </c>
      <c r="M26" s="199">
        <v>109963</v>
      </c>
      <c r="N26" s="174" t="s">
        <v>42</v>
      </c>
      <c r="O26" s="201">
        <v>109963</v>
      </c>
      <c r="P26" s="201">
        <v>56994</v>
      </c>
      <c r="Q26" s="233">
        <v>1</v>
      </c>
      <c r="R26" s="206"/>
      <c r="S26" s="279"/>
      <c r="T26" s="201"/>
      <c r="U26" s="233">
        <v>0</v>
      </c>
      <c r="V26" s="201"/>
      <c r="W26" s="181"/>
      <c r="X26" s="154"/>
      <c r="Y26" s="6"/>
      <c r="Z26" s="6"/>
      <c r="AA26" s="6"/>
      <c r="AB26" s="6"/>
      <c r="AC26" s="6"/>
      <c r="AD26" s="6"/>
      <c r="AE26" s="6"/>
      <c r="AF26" s="6"/>
    </row>
    <row r="27" spans="1:32" s="45" customFormat="1" ht="17" customHeight="1" x14ac:dyDescent="0.2">
      <c r="A27" s="180">
        <v>25</v>
      </c>
      <c r="B27" s="177" t="s">
        <v>26</v>
      </c>
      <c r="C27" s="174" t="s">
        <v>27</v>
      </c>
      <c r="D27" s="174" t="s">
        <v>139</v>
      </c>
      <c r="E27" s="174" t="s">
        <v>29</v>
      </c>
      <c r="F27" s="174" t="s">
        <v>140</v>
      </c>
      <c r="G27" s="174" t="s">
        <v>36</v>
      </c>
      <c r="H27" s="191" t="s">
        <v>141</v>
      </c>
      <c r="I27" s="174" t="s">
        <v>33</v>
      </c>
      <c r="J27" s="218">
        <v>2.1122685185185185E-2</v>
      </c>
      <c r="K27" s="219">
        <v>7</v>
      </c>
      <c r="L27" s="143" t="s">
        <v>34</v>
      </c>
      <c r="M27" s="199">
        <v>95960</v>
      </c>
      <c r="N27" s="174" t="s">
        <v>42</v>
      </c>
      <c r="O27" s="201">
        <v>60653</v>
      </c>
      <c r="P27" s="201">
        <v>41502</v>
      </c>
      <c r="Q27" s="235">
        <v>0.63206544393497288</v>
      </c>
      <c r="R27" s="201">
        <v>0</v>
      </c>
      <c r="S27" s="247">
        <v>0</v>
      </c>
      <c r="T27" s="201">
        <v>35307</v>
      </c>
      <c r="U27" s="235">
        <v>0.36793455606502712</v>
      </c>
      <c r="V27" s="201">
        <v>26081</v>
      </c>
      <c r="W27" s="184"/>
      <c r="X27" s="156"/>
      <c r="Y27" s="24"/>
      <c r="Z27" s="24"/>
      <c r="AA27" s="24"/>
      <c r="AB27" s="24"/>
      <c r="AC27" s="24"/>
      <c r="AD27" s="24"/>
      <c r="AE27" s="24"/>
      <c r="AF27" s="24"/>
    </row>
    <row r="28" spans="1:32" s="45" customFormat="1" ht="17" customHeight="1" x14ac:dyDescent="0.2">
      <c r="A28" s="180">
        <v>26</v>
      </c>
      <c r="B28" s="177" t="s">
        <v>37</v>
      </c>
      <c r="C28" s="174" t="s">
        <v>37</v>
      </c>
      <c r="D28" s="174" t="s">
        <v>513</v>
      </c>
      <c r="E28" s="177" t="s">
        <v>29</v>
      </c>
      <c r="F28" s="177" t="s">
        <v>309</v>
      </c>
      <c r="G28" s="177" t="s">
        <v>373</v>
      </c>
      <c r="H28" s="189" t="s">
        <v>523</v>
      </c>
      <c r="I28" s="177" t="s">
        <v>578</v>
      </c>
      <c r="J28" s="218">
        <v>2.6342592592592588E-2</v>
      </c>
      <c r="K28" s="219">
        <v>3</v>
      </c>
      <c r="L28" s="143" t="s">
        <v>41</v>
      </c>
      <c r="M28" s="199">
        <v>83284</v>
      </c>
      <c r="N28" s="174" t="s">
        <v>42</v>
      </c>
      <c r="O28" s="201">
        <v>80263</v>
      </c>
      <c r="P28" s="210">
        <v>38226</v>
      </c>
      <c r="Q28" s="241">
        <v>0.96372652610345322</v>
      </c>
      <c r="R28" s="199"/>
      <c r="S28" s="248"/>
      <c r="T28" s="201">
        <v>3021</v>
      </c>
      <c r="U28" s="241">
        <v>3.6273473896546754E-2</v>
      </c>
      <c r="V28" s="210"/>
      <c r="W28" s="183"/>
      <c r="X28" s="156"/>
      <c r="Y28" s="24"/>
      <c r="Z28" s="24"/>
      <c r="AA28" s="24"/>
      <c r="AB28" s="24"/>
      <c r="AC28" s="24"/>
      <c r="AD28" s="24"/>
      <c r="AE28" s="24"/>
      <c r="AF28" s="24"/>
    </row>
    <row r="29" spans="1:32" s="45" customFormat="1" ht="17" customHeight="1" x14ac:dyDescent="0.2">
      <c r="A29" s="180">
        <v>27</v>
      </c>
      <c r="B29" s="174" t="s">
        <v>48</v>
      </c>
      <c r="C29" s="174" t="s">
        <v>83</v>
      </c>
      <c r="D29" s="174" t="s">
        <v>115</v>
      </c>
      <c r="E29" s="174" t="s">
        <v>29</v>
      </c>
      <c r="F29" s="177" t="s">
        <v>64</v>
      </c>
      <c r="G29" s="177" t="s">
        <v>85</v>
      </c>
      <c r="H29" s="191" t="s">
        <v>117</v>
      </c>
      <c r="I29" s="174" t="s">
        <v>33</v>
      </c>
      <c r="J29" s="218">
        <v>1.8541666666666668E-2</v>
      </c>
      <c r="K29" s="219">
        <v>4</v>
      </c>
      <c r="L29" s="143" t="s">
        <v>53</v>
      </c>
      <c r="M29" s="199">
        <v>75761</v>
      </c>
      <c r="N29" s="174" t="s">
        <v>87</v>
      </c>
      <c r="O29" s="201">
        <v>42032</v>
      </c>
      <c r="P29" s="201"/>
      <c r="Q29" s="235">
        <v>0.55479732316099317</v>
      </c>
      <c r="R29" s="201"/>
      <c r="S29" s="247">
        <v>0</v>
      </c>
      <c r="T29" s="201">
        <v>33729</v>
      </c>
      <c r="U29" s="235">
        <v>0.44520267683900688</v>
      </c>
      <c r="V29" s="201">
        <v>15849</v>
      </c>
      <c r="W29" s="181"/>
      <c r="X29" s="154"/>
      <c r="Y29" s="6"/>
      <c r="Z29" s="6"/>
      <c r="AA29" s="6"/>
      <c r="AB29" s="6"/>
      <c r="AC29" s="6"/>
      <c r="AD29" s="6"/>
      <c r="AE29" s="6"/>
      <c r="AF29" s="6"/>
    </row>
    <row r="30" spans="1:32" s="45" customFormat="1" ht="17" customHeight="1" x14ac:dyDescent="0.2">
      <c r="A30" s="180">
        <v>28</v>
      </c>
      <c r="B30" s="174" t="s">
        <v>26</v>
      </c>
      <c r="C30" s="171" t="s">
        <v>27</v>
      </c>
      <c r="D30" s="175" t="s">
        <v>109</v>
      </c>
      <c r="E30" s="142" t="s">
        <v>29</v>
      </c>
      <c r="F30" s="143" t="s">
        <v>110</v>
      </c>
      <c r="G30" s="143" t="s">
        <v>36</v>
      </c>
      <c r="H30" s="143" t="s">
        <v>111</v>
      </c>
      <c r="I30" s="142" t="s">
        <v>33</v>
      </c>
      <c r="J30" s="216">
        <v>1.8518518518518517E-2</v>
      </c>
      <c r="K30" s="217">
        <v>5</v>
      </c>
      <c r="L30" s="143" t="s">
        <v>34</v>
      </c>
      <c r="M30" s="198">
        <v>75380</v>
      </c>
      <c r="N30" s="138" t="s">
        <v>42</v>
      </c>
      <c r="O30" s="206">
        <v>73329</v>
      </c>
      <c r="P30" s="206">
        <v>60365</v>
      </c>
      <c r="Q30" s="233">
        <v>0.97279119129742642</v>
      </c>
      <c r="R30" s="206">
        <v>0</v>
      </c>
      <c r="S30" s="279">
        <v>0</v>
      </c>
      <c r="T30" s="206">
        <v>2051</v>
      </c>
      <c r="U30" s="233">
        <v>2.7208808702573625E-2</v>
      </c>
      <c r="V30" s="206">
        <v>1501</v>
      </c>
      <c r="W30" s="181"/>
      <c r="X30" s="154"/>
      <c r="Y30" s="6"/>
      <c r="Z30" s="6"/>
      <c r="AA30" s="6"/>
      <c r="AB30" s="6"/>
      <c r="AC30" s="6"/>
      <c r="AD30" s="6"/>
      <c r="AE30" s="6"/>
      <c r="AF30" s="6"/>
    </row>
    <row r="31" spans="1:32" s="45" customFormat="1" ht="17" customHeight="1" x14ac:dyDescent="0.2">
      <c r="A31" s="180">
        <v>29</v>
      </c>
      <c r="B31" s="177" t="s">
        <v>37</v>
      </c>
      <c r="C31" s="171" t="s">
        <v>37</v>
      </c>
      <c r="D31" s="172" t="s">
        <v>511</v>
      </c>
      <c r="E31" s="142" t="s">
        <v>29</v>
      </c>
      <c r="F31" s="143" t="s">
        <v>308</v>
      </c>
      <c r="G31" s="143" t="s">
        <v>105</v>
      </c>
      <c r="H31" s="143" t="s">
        <v>106</v>
      </c>
      <c r="I31" s="143" t="s">
        <v>578</v>
      </c>
      <c r="J31" s="216">
        <v>2.9282407407407406E-2</v>
      </c>
      <c r="K31" s="217">
        <v>2</v>
      </c>
      <c r="L31" s="143" t="s">
        <v>41</v>
      </c>
      <c r="M31" s="198">
        <v>70097</v>
      </c>
      <c r="N31" s="148" t="s">
        <v>42</v>
      </c>
      <c r="O31" s="206">
        <v>68136</v>
      </c>
      <c r="P31" s="206">
        <v>40325</v>
      </c>
      <c r="Q31" s="233">
        <v>0.97202448036292566</v>
      </c>
      <c r="R31" s="206"/>
      <c r="S31" s="279"/>
      <c r="T31" s="201">
        <v>1961</v>
      </c>
      <c r="U31" s="233">
        <v>2.7975519637074339E-2</v>
      </c>
      <c r="V31" s="206"/>
      <c r="W31" s="181"/>
      <c r="X31" s="154"/>
      <c r="Y31" s="6"/>
      <c r="Z31" s="6"/>
      <c r="AA31" s="6"/>
      <c r="AB31" s="6"/>
      <c r="AC31" s="6"/>
      <c r="AD31" s="6"/>
      <c r="AE31" s="6"/>
      <c r="AF31" s="6"/>
    </row>
    <row r="32" spans="1:32" s="45" customFormat="1" ht="17" customHeight="1" x14ac:dyDescent="0.2">
      <c r="A32" s="180">
        <v>30</v>
      </c>
      <c r="B32" s="170" t="s">
        <v>37</v>
      </c>
      <c r="C32" s="171" t="s">
        <v>37</v>
      </c>
      <c r="D32" s="172" t="s">
        <v>570</v>
      </c>
      <c r="E32" s="142" t="s">
        <v>29</v>
      </c>
      <c r="F32" s="143" t="s">
        <v>64</v>
      </c>
      <c r="G32" s="143" t="s">
        <v>85</v>
      </c>
      <c r="H32" s="143" t="s">
        <v>108</v>
      </c>
      <c r="I32" s="143" t="s">
        <v>578</v>
      </c>
      <c r="J32" s="216">
        <v>3.4374999999999996E-2</v>
      </c>
      <c r="K32" s="217">
        <v>2</v>
      </c>
      <c r="L32" s="143" t="s">
        <v>41</v>
      </c>
      <c r="M32" s="199">
        <v>68266</v>
      </c>
      <c r="N32" s="138" t="s">
        <v>42</v>
      </c>
      <c r="O32" s="206">
        <v>65665</v>
      </c>
      <c r="P32" s="206">
        <v>31267</v>
      </c>
      <c r="Q32" s="233">
        <v>0.96189904198283183</v>
      </c>
      <c r="R32" s="206"/>
      <c r="S32" s="237"/>
      <c r="T32" s="206">
        <v>2601</v>
      </c>
      <c r="U32" s="238">
        <v>3.8100958017168139E-2</v>
      </c>
      <c r="V32" s="206"/>
      <c r="W32" s="181"/>
      <c r="X32" s="154"/>
      <c r="Y32" s="6"/>
      <c r="Z32" s="6"/>
      <c r="AA32" s="6"/>
      <c r="AB32" s="6"/>
      <c r="AC32" s="6"/>
      <c r="AD32" s="6"/>
      <c r="AE32" s="6"/>
      <c r="AF32" s="6"/>
    </row>
    <row r="33" spans="1:32" s="45" customFormat="1" ht="17" customHeight="1" x14ac:dyDescent="0.2">
      <c r="A33" s="180">
        <v>31</v>
      </c>
      <c r="B33" s="170" t="s">
        <v>37</v>
      </c>
      <c r="C33" s="171" t="s">
        <v>37</v>
      </c>
      <c r="D33" s="175" t="s">
        <v>521</v>
      </c>
      <c r="E33" s="142" t="s">
        <v>29</v>
      </c>
      <c r="F33" s="143" t="s">
        <v>146</v>
      </c>
      <c r="G33" s="143" t="s">
        <v>167</v>
      </c>
      <c r="H33" s="143" t="s">
        <v>545</v>
      </c>
      <c r="I33" s="142" t="s">
        <v>578</v>
      </c>
      <c r="J33" s="249">
        <v>3.2719907407407406E-2</v>
      </c>
      <c r="K33" s="217">
        <v>1</v>
      </c>
      <c r="L33" s="143" t="s">
        <v>41</v>
      </c>
      <c r="M33" s="199">
        <v>64848</v>
      </c>
      <c r="N33" s="138" t="s">
        <v>42</v>
      </c>
      <c r="O33" s="206">
        <v>28549</v>
      </c>
      <c r="P33" s="206">
        <v>16429</v>
      </c>
      <c r="Q33" s="233">
        <v>0.44024488033555392</v>
      </c>
      <c r="R33" s="206"/>
      <c r="S33" s="237"/>
      <c r="T33" s="206">
        <v>36299</v>
      </c>
      <c r="U33" s="238">
        <v>0.55975511966444613</v>
      </c>
      <c r="V33" s="206"/>
      <c r="W33" s="181"/>
      <c r="X33" s="154"/>
      <c r="Y33" s="6"/>
      <c r="Z33" s="6"/>
      <c r="AA33" s="6"/>
      <c r="AB33" s="6"/>
      <c r="AC33" s="6"/>
      <c r="AD33" s="6"/>
      <c r="AE33" s="6"/>
      <c r="AF33" s="6"/>
    </row>
    <row r="34" spans="1:32" s="45" customFormat="1" ht="17" customHeight="1" x14ac:dyDescent="0.2">
      <c r="A34" s="180">
        <v>32</v>
      </c>
      <c r="B34" s="177" t="s">
        <v>37</v>
      </c>
      <c r="C34" s="174" t="s">
        <v>37</v>
      </c>
      <c r="D34" s="174" t="s">
        <v>121</v>
      </c>
      <c r="E34" s="174" t="s">
        <v>29</v>
      </c>
      <c r="F34" s="177" t="s">
        <v>318</v>
      </c>
      <c r="G34" s="177"/>
      <c r="H34" s="191" t="s">
        <v>123</v>
      </c>
      <c r="I34" s="177" t="s">
        <v>578</v>
      </c>
      <c r="J34" s="218">
        <v>2.6585648148148146E-2</v>
      </c>
      <c r="K34" s="219">
        <v>3</v>
      </c>
      <c r="L34" s="143" t="s">
        <v>41</v>
      </c>
      <c r="M34" s="199">
        <v>60834</v>
      </c>
      <c r="N34" s="174" t="s">
        <v>42</v>
      </c>
      <c r="O34" s="201">
        <v>52980</v>
      </c>
      <c r="P34" s="201">
        <v>29068</v>
      </c>
      <c r="Q34" s="233">
        <v>0.87089456553900779</v>
      </c>
      <c r="R34" s="206"/>
      <c r="S34" s="279"/>
      <c r="T34" s="201">
        <v>7854</v>
      </c>
      <c r="U34" s="233">
        <v>0.12910543446099221</v>
      </c>
      <c r="V34" s="201"/>
      <c r="W34" s="184"/>
      <c r="X34" s="156"/>
      <c r="Y34" s="24"/>
      <c r="Z34" s="24"/>
      <c r="AA34" s="24"/>
      <c r="AB34" s="24"/>
      <c r="AC34" s="24"/>
      <c r="AD34" s="24"/>
      <c r="AE34" s="24"/>
      <c r="AF34" s="24"/>
    </row>
    <row r="35" spans="1:32" s="45" customFormat="1" ht="17" customHeight="1" x14ac:dyDescent="0.2">
      <c r="A35" s="180">
        <v>33</v>
      </c>
      <c r="B35" s="177" t="s">
        <v>37</v>
      </c>
      <c r="C35" s="174" t="s">
        <v>37</v>
      </c>
      <c r="D35" s="174" t="s">
        <v>124</v>
      </c>
      <c r="E35" s="174" t="s">
        <v>29</v>
      </c>
      <c r="F35" s="177" t="s">
        <v>300</v>
      </c>
      <c r="G35" s="177"/>
      <c r="H35" s="191" t="s">
        <v>125</v>
      </c>
      <c r="I35" s="174" t="s">
        <v>578</v>
      </c>
      <c r="J35" s="218">
        <v>3.0902777777777779E-2</v>
      </c>
      <c r="K35" s="219">
        <v>1</v>
      </c>
      <c r="L35" s="143" t="s">
        <v>41</v>
      </c>
      <c r="M35" s="199">
        <v>57809</v>
      </c>
      <c r="N35" s="174" t="s">
        <v>42</v>
      </c>
      <c r="O35" s="201">
        <v>56859</v>
      </c>
      <c r="P35" s="201">
        <v>31018</v>
      </c>
      <c r="Q35" s="233">
        <v>0.98356657267899461</v>
      </c>
      <c r="R35" s="206"/>
      <c r="S35" s="279"/>
      <c r="T35" s="201">
        <v>950</v>
      </c>
      <c r="U35" s="233">
        <v>1.6433427321005379E-2</v>
      </c>
      <c r="V35" s="201"/>
      <c r="W35" s="181"/>
      <c r="X35" s="154"/>
      <c r="Y35" s="6"/>
      <c r="Z35" s="6"/>
      <c r="AA35" s="6"/>
      <c r="AB35" s="6"/>
      <c r="AC35" s="6"/>
      <c r="AD35" s="6"/>
      <c r="AE35" s="6"/>
      <c r="AF35" s="6"/>
    </row>
    <row r="36" spans="1:32" s="45" customFormat="1" ht="17" customHeight="1" x14ac:dyDescent="0.2">
      <c r="A36" s="180">
        <v>34</v>
      </c>
      <c r="B36" s="138" t="s">
        <v>37</v>
      </c>
      <c r="C36" s="138" t="s">
        <v>37</v>
      </c>
      <c r="D36" s="138" t="s">
        <v>551</v>
      </c>
      <c r="E36" s="139"/>
      <c r="F36" s="139" t="s">
        <v>318</v>
      </c>
      <c r="G36" s="139" t="s">
        <v>85</v>
      </c>
      <c r="H36" s="139" t="s">
        <v>552</v>
      </c>
      <c r="I36" s="139" t="s">
        <v>578</v>
      </c>
      <c r="J36" s="214">
        <v>3.5995370370370372E-2</v>
      </c>
      <c r="K36" s="215">
        <v>5</v>
      </c>
      <c r="L36" s="143" t="s">
        <v>41</v>
      </c>
      <c r="M36" s="198">
        <v>54631</v>
      </c>
      <c r="N36" s="138" t="s">
        <v>42</v>
      </c>
      <c r="O36" s="204">
        <v>19486</v>
      </c>
      <c r="P36" s="205">
        <v>12837</v>
      </c>
      <c r="Q36" s="229">
        <v>0.35668393403012943</v>
      </c>
      <c r="R36" s="204"/>
      <c r="S36" s="230"/>
      <c r="T36" s="231">
        <v>35145</v>
      </c>
      <c r="U36" s="232">
        <v>0.64331606596987057</v>
      </c>
      <c r="V36" s="231"/>
      <c r="W36" s="181"/>
      <c r="X36" s="154"/>
      <c r="Y36" s="6"/>
      <c r="Z36" s="6"/>
      <c r="AA36" s="6"/>
      <c r="AB36" s="6"/>
      <c r="AC36" s="6"/>
      <c r="AD36" s="6"/>
      <c r="AE36" s="6"/>
      <c r="AF36" s="6"/>
    </row>
    <row r="37" spans="1:32" s="45" customFormat="1" ht="17" customHeight="1" x14ac:dyDescent="0.2">
      <c r="A37" s="180">
        <v>35</v>
      </c>
      <c r="B37" s="170" t="s">
        <v>37</v>
      </c>
      <c r="C37" s="171" t="s">
        <v>37</v>
      </c>
      <c r="D37" s="173" t="s">
        <v>112</v>
      </c>
      <c r="E37" s="142" t="s">
        <v>29</v>
      </c>
      <c r="F37" s="143" t="s">
        <v>308</v>
      </c>
      <c r="G37" s="143" t="s">
        <v>113</v>
      </c>
      <c r="H37" s="143" t="s">
        <v>114</v>
      </c>
      <c r="I37" s="143" t="s">
        <v>578</v>
      </c>
      <c r="J37" s="216">
        <v>2.7442129629629632E-2</v>
      </c>
      <c r="K37" s="217">
        <v>3</v>
      </c>
      <c r="L37" s="143" t="s">
        <v>41</v>
      </c>
      <c r="M37" s="199">
        <v>54470</v>
      </c>
      <c r="N37" s="138" t="s">
        <v>42</v>
      </c>
      <c r="O37" s="206">
        <v>49290</v>
      </c>
      <c r="P37" s="206">
        <v>26627</v>
      </c>
      <c r="Q37" s="233">
        <v>0.90490178079676886</v>
      </c>
      <c r="R37" s="206"/>
      <c r="S37" s="237"/>
      <c r="T37" s="206">
        <v>5180</v>
      </c>
      <c r="U37" s="238">
        <v>9.5098219203231138E-2</v>
      </c>
      <c r="V37" s="206"/>
      <c r="W37" s="181"/>
      <c r="X37" s="154"/>
      <c r="Y37" s="6"/>
      <c r="Z37" s="6"/>
      <c r="AA37" s="6"/>
      <c r="AB37" s="6"/>
      <c r="AC37" s="6"/>
      <c r="AD37" s="6"/>
      <c r="AE37" s="6"/>
      <c r="AF37" s="6"/>
    </row>
    <row r="38" spans="1:32" s="45" customFormat="1" ht="17" customHeight="1" x14ac:dyDescent="0.2">
      <c r="A38" s="180">
        <v>36</v>
      </c>
      <c r="B38" s="138" t="s">
        <v>37</v>
      </c>
      <c r="C38" s="138" t="s">
        <v>37</v>
      </c>
      <c r="D38" s="138" t="s">
        <v>145</v>
      </c>
      <c r="E38" s="139" t="s">
        <v>29</v>
      </c>
      <c r="F38" s="139" t="s">
        <v>146</v>
      </c>
      <c r="G38" s="139" t="s">
        <v>147</v>
      </c>
      <c r="H38" s="139" t="s">
        <v>148</v>
      </c>
      <c r="I38" s="139" t="s">
        <v>578</v>
      </c>
      <c r="J38" s="216">
        <v>5.1180555555555556E-2</v>
      </c>
      <c r="K38" s="217">
        <v>5</v>
      </c>
      <c r="L38" s="143" t="s">
        <v>41</v>
      </c>
      <c r="M38" s="199">
        <v>52124</v>
      </c>
      <c r="N38" s="138" t="s">
        <v>42</v>
      </c>
      <c r="O38" s="206">
        <v>36206</v>
      </c>
      <c r="P38" s="206">
        <v>26263</v>
      </c>
      <c r="Q38" s="233">
        <v>0.69461284628961706</v>
      </c>
      <c r="R38" s="206"/>
      <c r="S38" s="230"/>
      <c r="T38" s="206">
        <v>15918</v>
      </c>
      <c r="U38" s="233">
        <v>0.30538715371038294</v>
      </c>
      <c r="V38" s="206"/>
      <c r="W38" s="181"/>
      <c r="X38" s="154"/>
      <c r="Y38" s="6"/>
      <c r="Z38" s="6"/>
      <c r="AA38" s="6"/>
      <c r="AB38" s="6"/>
      <c r="AC38" s="6"/>
      <c r="AD38" s="6"/>
      <c r="AE38" s="6"/>
      <c r="AF38" s="6"/>
    </row>
    <row r="39" spans="1:32" s="45" customFormat="1" ht="17" customHeight="1" x14ac:dyDescent="0.2">
      <c r="A39" s="180">
        <v>37</v>
      </c>
      <c r="B39" s="138" t="s">
        <v>26</v>
      </c>
      <c r="C39" s="138" t="s">
        <v>27</v>
      </c>
      <c r="D39" s="138" t="s">
        <v>149</v>
      </c>
      <c r="E39" s="139" t="s">
        <v>29</v>
      </c>
      <c r="F39" s="139" t="s">
        <v>150</v>
      </c>
      <c r="G39" s="139" t="s">
        <v>36</v>
      </c>
      <c r="H39" s="139" t="s">
        <v>151</v>
      </c>
      <c r="I39" s="139" t="s">
        <v>33</v>
      </c>
      <c r="J39" s="216">
        <v>3.7673611111111109E-2</v>
      </c>
      <c r="K39" s="217">
        <v>4</v>
      </c>
      <c r="L39" s="143" t="s">
        <v>34</v>
      </c>
      <c r="M39" s="199">
        <v>47679</v>
      </c>
      <c r="N39" s="138" t="s">
        <v>42</v>
      </c>
      <c r="O39" s="206">
        <v>43525</v>
      </c>
      <c r="P39" s="206">
        <v>33319</v>
      </c>
      <c r="Q39" s="233">
        <v>0.91287568950691078</v>
      </c>
      <c r="R39" s="206">
        <v>0</v>
      </c>
      <c r="S39" s="279">
        <v>0</v>
      </c>
      <c r="T39" s="201">
        <v>4154</v>
      </c>
      <c r="U39" s="233">
        <v>8.7124310493089205E-2</v>
      </c>
      <c r="V39" s="206">
        <v>2614</v>
      </c>
      <c r="W39" s="184"/>
      <c r="X39" s="156"/>
      <c r="Y39" s="24"/>
      <c r="Z39" s="24"/>
      <c r="AA39" s="24"/>
      <c r="AB39" s="24"/>
      <c r="AC39" s="24"/>
      <c r="AD39" s="24"/>
      <c r="AE39" s="24"/>
      <c r="AF39" s="24"/>
    </row>
    <row r="40" spans="1:32" s="45" customFormat="1" ht="17" customHeight="1" x14ac:dyDescent="0.2">
      <c r="A40" s="180">
        <v>38</v>
      </c>
      <c r="B40" s="170" t="s">
        <v>26</v>
      </c>
      <c r="C40" s="174" t="s">
        <v>27</v>
      </c>
      <c r="D40" s="175" t="s">
        <v>126</v>
      </c>
      <c r="E40" s="142" t="s">
        <v>29</v>
      </c>
      <c r="F40" s="143" t="s">
        <v>127</v>
      </c>
      <c r="G40" s="143" t="s">
        <v>36</v>
      </c>
      <c r="H40" s="143" t="s">
        <v>128</v>
      </c>
      <c r="I40" s="142" t="s">
        <v>33</v>
      </c>
      <c r="J40" s="216">
        <v>4.1458333333333333E-2</v>
      </c>
      <c r="K40" s="217">
        <v>3</v>
      </c>
      <c r="L40" s="143" t="s">
        <v>34</v>
      </c>
      <c r="M40" s="199">
        <v>46419</v>
      </c>
      <c r="N40" s="138" t="s">
        <v>42</v>
      </c>
      <c r="O40" s="206">
        <v>42023</v>
      </c>
      <c r="P40" s="206">
        <v>26369</v>
      </c>
      <c r="Q40" s="233">
        <v>0.90529739977164525</v>
      </c>
      <c r="R40" s="206">
        <v>0</v>
      </c>
      <c r="S40" s="237">
        <v>0</v>
      </c>
      <c r="T40" s="206">
        <v>4396</v>
      </c>
      <c r="U40" s="238">
        <v>9.4702600228354764E-2</v>
      </c>
      <c r="V40" s="206">
        <v>2397</v>
      </c>
      <c r="W40" s="181"/>
      <c r="X40" s="154"/>
      <c r="Y40" s="6"/>
      <c r="Z40" s="6"/>
      <c r="AA40" s="6"/>
      <c r="AB40" s="6"/>
      <c r="AC40" s="6"/>
      <c r="AD40" s="6"/>
      <c r="AE40" s="6"/>
      <c r="AF40" s="6"/>
    </row>
    <row r="41" spans="1:32" s="45" customFormat="1" ht="17" customHeight="1" x14ac:dyDescent="0.2">
      <c r="A41" s="180">
        <v>39</v>
      </c>
      <c r="B41" s="174" t="s">
        <v>37</v>
      </c>
      <c r="C41" s="174" t="s">
        <v>37</v>
      </c>
      <c r="D41" s="138" t="s">
        <v>157</v>
      </c>
      <c r="E41" s="174" t="s">
        <v>29</v>
      </c>
      <c r="F41" s="139" t="s">
        <v>318</v>
      </c>
      <c r="G41" s="139" t="s">
        <v>158</v>
      </c>
      <c r="H41" s="139" t="s">
        <v>159</v>
      </c>
      <c r="I41" s="139" t="s">
        <v>578</v>
      </c>
      <c r="J41" s="216">
        <v>2.1944444444444447E-2</v>
      </c>
      <c r="K41" s="217">
        <v>2</v>
      </c>
      <c r="L41" s="143" t="s">
        <v>41</v>
      </c>
      <c r="M41" s="198">
        <v>40999</v>
      </c>
      <c r="N41" s="138" t="s">
        <v>42</v>
      </c>
      <c r="O41" s="206">
        <v>18151</v>
      </c>
      <c r="P41" s="207">
        <v>115518</v>
      </c>
      <c r="Q41" s="233">
        <v>0.44271811507597747</v>
      </c>
      <c r="R41" s="198"/>
      <c r="S41" s="237"/>
      <c r="T41" s="206">
        <v>22848</v>
      </c>
      <c r="U41" s="233">
        <v>0.55728188492402253</v>
      </c>
      <c r="V41" s="234"/>
      <c r="W41" s="181"/>
      <c r="X41" s="155"/>
      <c r="Y41" s="60"/>
      <c r="Z41" s="60"/>
      <c r="AA41" s="60"/>
      <c r="AB41" s="60"/>
      <c r="AC41" s="60"/>
      <c r="AD41" s="60"/>
      <c r="AE41" s="60"/>
      <c r="AF41" s="60"/>
    </row>
    <row r="42" spans="1:32" s="45" customFormat="1" ht="17" customHeight="1" x14ac:dyDescent="0.2">
      <c r="A42" s="180">
        <v>40</v>
      </c>
      <c r="B42" s="138" t="s">
        <v>37</v>
      </c>
      <c r="C42" s="138" t="s">
        <v>37</v>
      </c>
      <c r="D42" s="138" t="s">
        <v>516</v>
      </c>
      <c r="E42" s="139" t="s">
        <v>29</v>
      </c>
      <c r="F42" s="139" t="s">
        <v>512</v>
      </c>
      <c r="G42" s="139"/>
      <c r="H42" s="139" t="s">
        <v>132</v>
      </c>
      <c r="I42" s="139" t="s">
        <v>578</v>
      </c>
      <c r="J42" s="214">
        <v>1.6527777777777777E-2</v>
      </c>
      <c r="K42" s="215">
        <v>3</v>
      </c>
      <c r="L42" s="143" t="s">
        <v>41</v>
      </c>
      <c r="M42" s="198">
        <v>34925</v>
      </c>
      <c r="N42" s="138" t="s">
        <v>42</v>
      </c>
      <c r="O42" s="204">
        <v>33960</v>
      </c>
      <c r="P42" s="205">
        <v>19456</v>
      </c>
      <c r="Q42" s="229">
        <v>0.97236936292054399</v>
      </c>
      <c r="R42" s="204"/>
      <c r="S42" s="230"/>
      <c r="T42" s="231">
        <v>965</v>
      </c>
      <c r="U42" s="232">
        <v>2.7630637079455976E-2</v>
      </c>
      <c r="V42" s="231"/>
      <c r="W42" s="183"/>
      <c r="X42" s="156"/>
      <c r="Y42" s="24"/>
      <c r="Z42" s="24"/>
      <c r="AA42" s="24"/>
      <c r="AB42" s="24"/>
      <c r="AC42" s="24"/>
      <c r="AD42" s="24"/>
      <c r="AE42" s="24"/>
      <c r="AF42" s="24"/>
    </row>
    <row r="43" spans="1:32" s="45" customFormat="1" ht="17" customHeight="1" x14ac:dyDescent="0.2">
      <c r="A43" s="180">
        <v>41</v>
      </c>
      <c r="B43" s="251" t="s">
        <v>48</v>
      </c>
      <c r="C43" s="174" t="s">
        <v>133</v>
      </c>
      <c r="D43" s="175" t="s">
        <v>134</v>
      </c>
      <c r="E43" s="142" t="s">
        <v>29</v>
      </c>
      <c r="F43" s="143" t="s">
        <v>308</v>
      </c>
      <c r="G43" s="143"/>
      <c r="H43" s="143" t="s">
        <v>136</v>
      </c>
      <c r="I43" s="142" t="s">
        <v>33</v>
      </c>
      <c r="J43" s="216">
        <v>2.8854166666666667E-2</v>
      </c>
      <c r="K43" s="217">
        <v>3</v>
      </c>
      <c r="L43" s="143" t="s">
        <v>53</v>
      </c>
      <c r="M43" s="199">
        <v>32592</v>
      </c>
      <c r="N43" s="138" t="s">
        <v>87</v>
      </c>
      <c r="O43" s="206">
        <v>3564</v>
      </c>
      <c r="P43" s="206"/>
      <c r="Q43" s="233">
        <v>0.1093519882179676</v>
      </c>
      <c r="R43" s="206"/>
      <c r="S43" s="237">
        <v>0</v>
      </c>
      <c r="T43" s="206">
        <v>29028</v>
      </c>
      <c r="U43" s="238">
        <v>0.89064801178203246</v>
      </c>
      <c r="V43" s="206">
        <v>17359</v>
      </c>
      <c r="W43" s="181"/>
      <c r="X43" s="154"/>
      <c r="Y43" s="6"/>
      <c r="Z43" s="6"/>
      <c r="AA43" s="6"/>
      <c r="AB43" s="6"/>
      <c r="AC43" s="6"/>
      <c r="AD43" s="6"/>
      <c r="AE43" s="6"/>
      <c r="AF43" s="6"/>
    </row>
    <row r="44" spans="1:32" s="45" customFormat="1" ht="17" customHeight="1" x14ac:dyDescent="0.2">
      <c r="A44" s="180">
        <v>42</v>
      </c>
      <c r="B44" s="138" t="s">
        <v>26</v>
      </c>
      <c r="C44" s="174" t="s">
        <v>27</v>
      </c>
      <c r="D44" s="174" t="s">
        <v>142</v>
      </c>
      <c r="E44" s="174" t="s">
        <v>29</v>
      </c>
      <c r="F44" s="177" t="s">
        <v>143</v>
      </c>
      <c r="G44" s="177" t="s">
        <v>36</v>
      </c>
      <c r="H44" s="189" t="s">
        <v>144</v>
      </c>
      <c r="I44" s="177" t="s">
        <v>33</v>
      </c>
      <c r="J44" s="218">
        <v>8.726851851851852E-3</v>
      </c>
      <c r="K44" s="219">
        <v>3</v>
      </c>
      <c r="L44" s="143" t="s">
        <v>34</v>
      </c>
      <c r="M44" s="289">
        <v>32190</v>
      </c>
      <c r="N44" s="174" t="s">
        <v>42</v>
      </c>
      <c r="O44" s="201">
        <v>28475</v>
      </c>
      <c r="P44" s="201">
        <v>19122</v>
      </c>
      <c r="Q44" s="241">
        <v>0.88459148803976395</v>
      </c>
      <c r="R44" s="201">
        <v>0</v>
      </c>
      <c r="S44" s="248">
        <v>0</v>
      </c>
      <c r="T44" s="201">
        <v>3715</v>
      </c>
      <c r="U44" s="241">
        <v>0.1154085119602361</v>
      </c>
      <c r="V44" s="201">
        <v>2996</v>
      </c>
      <c r="W44" s="184"/>
      <c r="X44" s="156"/>
      <c r="Y44" s="24"/>
      <c r="Z44" s="24"/>
      <c r="AA44" s="24"/>
      <c r="AB44" s="24"/>
      <c r="AC44" s="24"/>
      <c r="AD44" s="24"/>
      <c r="AE44" s="24"/>
      <c r="AF44" s="24"/>
    </row>
    <row r="45" spans="1:32" s="45" customFormat="1" ht="17" customHeight="1" x14ac:dyDescent="0.2">
      <c r="A45" s="180">
        <v>43</v>
      </c>
      <c r="B45" s="170" t="s">
        <v>48</v>
      </c>
      <c r="C45" s="171" t="s">
        <v>133</v>
      </c>
      <c r="D45" s="175" t="s">
        <v>575</v>
      </c>
      <c r="E45" s="174" t="s">
        <v>29</v>
      </c>
      <c r="F45" s="143" t="s">
        <v>308</v>
      </c>
      <c r="G45" s="143" t="s">
        <v>113</v>
      </c>
      <c r="H45" s="143" t="s">
        <v>576</v>
      </c>
      <c r="I45" s="142" t="s">
        <v>33</v>
      </c>
      <c r="J45" s="216">
        <v>1.9166666666666665E-2</v>
      </c>
      <c r="K45" s="217">
        <v>10</v>
      </c>
      <c r="L45" s="143" t="s">
        <v>53</v>
      </c>
      <c r="M45" s="199">
        <v>31935</v>
      </c>
      <c r="N45" s="138" t="s">
        <v>87</v>
      </c>
      <c r="O45" s="206">
        <v>9776</v>
      </c>
      <c r="P45" s="206"/>
      <c r="Q45" s="233">
        <v>0.30612180992641302</v>
      </c>
      <c r="R45" s="206"/>
      <c r="S45" s="279">
        <v>0</v>
      </c>
      <c r="T45" s="206">
        <v>22159</v>
      </c>
      <c r="U45" s="233">
        <v>0.69387819007358698</v>
      </c>
      <c r="V45" s="206">
        <v>10076</v>
      </c>
      <c r="W45" s="181"/>
      <c r="X45" s="154"/>
      <c r="Y45" s="6"/>
      <c r="Z45" s="6"/>
      <c r="AA45" s="6"/>
      <c r="AB45" s="6"/>
      <c r="AC45" s="6"/>
      <c r="AD45" s="6"/>
      <c r="AE45" s="6"/>
      <c r="AF45" s="6"/>
    </row>
    <row r="46" spans="1:32" s="45" customFormat="1" ht="17" customHeight="1" x14ac:dyDescent="0.2">
      <c r="A46" s="180">
        <v>44</v>
      </c>
      <c r="B46" s="174" t="s">
        <v>37</v>
      </c>
      <c r="C46" s="174" t="s">
        <v>37</v>
      </c>
      <c r="D46" s="138" t="s">
        <v>522</v>
      </c>
      <c r="E46" s="174" t="s">
        <v>29</v>
      </c>
      <c r="F46" s="139" t="s">
        <v>318</v>
      </c>
      <c r="G46" s="139" t="s">
        <v>85</v>
      </c>
      <c r="H46" s="139" t="s">
        <v>547</v>
      </c>
      <c r="I46" s="139" t="s">
        <v>578</v>
      </c>
      <c r="J46" s="216"/>
      <c r="K46" s="217"/>
      <c r="L46" s="143" t="s">
        <v>41</v>
      </c>
      <c r="M46" s="198">
        <v>30710</v>
      </c>
      <c r="N46" s="138" t="s">
        <v>42</v>
      </c>
      <c r="O46" s="206">
        <v>29313</v>
      </c>
      <c r="P46" s="207">
        <v>7432</v>
      </c>
      <c r="Q46" s="233">
        <v>0.95450993161836539</v>
      </c>
      <c r="R46" s="206"/>
      <c r="S46" s="279"/>
      <c r="T46" s="206">
        <v>1397</v>
      </c>
      <c r="U46" s="233">
        <v>4.5490068381634649E-2</v>
      </c>
      <c r="V46" s="234"/>
      <c r="W46" s="181"/>
      <c r="X46" s="154"/>
      <c r="Y46" s="6"/>
      <c r="Z46" s="6"/>
      <c r="AA46" s="6"/>
      <c r="AB46" s="6"/>
      <c r="AC46" s="6"/>
      <c r="AD46" s="6"/>
      <c r="AE46" s="6"/>
      <c r="AF46" s="6"/>
    </row>
    <row r="47" spans="1:32" s="45" customFormat="1" ht="17" customHeight="1" x14ac:dyDescent="0.2">
      <c r="A47" s="180">
        <v>45</v>
      </c>
      <c r="B47" s="170" t="s">
        <v>37</v>
      </c>
      <c r="C47" s="171" t="s">
        <v>37</v>
      </c>
      <c r="D47" s="172" t="s">
        <v>166</v>
      </c>
      <c r="E47" s="142" t="s">
        <v>29</v>
      </c>
      <c r="F47" s="143" t="s">
        <v>146</v>
      </c>
      <c r="G47" s="143" t="s">
        <v>167</v>
      </c>
      <c r="H47" s="143" t="s">
        <v>168</v>
      </c>
      <c r="I47" s="143" t="s">
        <v>578</v>
      </c>
      <c r="J47" s="216">
        <v>4.2048611111111113E-2</v>
      </c>
      <c r="K47" s="217">
        <v>3</v>
      </c>
      <c r="L47" s="143" t="s">
        <v>41</v>
      </c>
      <c r="M47" s="199">
        <v>30483</v>
      </c>
      <c r="N47" s="138" t="s">
        <v>42</v>
      </c>
      <c r="O47" s="206">
        <v>24026</v>
      </c>
      <c r="P47" s="206">
        <v>15795</v>
      </c>
      <c r="Q47" s="233">
        <v>0.78817701669783158</v>
      </c>
      <c r="R47" s="206"/>
      <c r="S47" s="237"/>
      <c r="T47" s="206">
        <v>6457</v>
      </c>
      <c r="U47" s="238">
        <v>0.21182298330216842</v>
      </c>
      <c r="V47" s="206"/>
      <c r="W47" s="181"/>
      <c r="X47" s="154"/>
      <c r="Y47" s="6"/>
      <c r="Z47" s="6"/>
      <c r="AA47" s="6"/>
      <c r="AB47" s="6"/>
      <c r="AC47" s="6"/>
      <c r="AD47" s="6"/>
      <c r="AE47" s="6"/>
      <c r="AF47" s="6"/>
    </row>
    <row r="48" spans="1:32" s="45" customFormat="1" ht="17" customHeight="1" x14ac:dyDescent="0.2">
      <c r="A48" s="180">
        <v>46</v>
      </c>
      <c r="B48" s="138" t="s">
        <v>37</v>
      </c>
      <c r="C48" s="174" t="s">
        <v>37</v>
      </c>
      <c r="D48" s="142" t="s">
        <v>152</v>
      </c>
      <c r="E48" s="142" t="s">
        <v>29</v>
      </c>
      <c r="F48" s="143" t="s">
        <v>318</v>
      </c>
      <c r="G48" s="143" t="s">
        <v>153</v>
      </c>
      <c r="H48" s="143" t="s">
        <v>154</v>
      </c>
      <c r="I48" s="142" t="s">
        <v>578</v>
      </c>
      <c r="J48" s="216">
        <v>3.5752314814814813E-2</v>
      </c>
      <c r="K48" s="217">
        <v>3</v>
      </c>
      <c r="L48" s="143" t="s">
        <v>41</v>
      </c>
      <c r="M48" s="198">
        <v>29735</v>
      </c>
      <c r="N48" s="138" t="s">
        <v>42</v>
      </c>
      <c r="O48" s="206">
        <v>28878</v>
      </c>
      <c r="P48" s="206">
        <v>15944</v>
      </c>
      <c r="Q48" s="233">
        <v>0.97117874558600981</v>
      </c>
      <c r="R48" s="206"/>
      <c r="S48" s="237"/>
      <c r="T48" s="206">
        <v>857</v>
      </c>
      <c r="U48" s="238">
        <v>2.8821254413990246E-2</v>
      </c>
      <c r="V48" s="206"/>
      <c r="W48" s="181"/>
      <c r="X48" s="154"/>
      <c r="Y48" s="6"/>
      <c r="Z48" s="6"/>
      <c r="AA48" s="6"/>
      <c r="AB48" s="6"/>
      <c r="AC48" s="6"/>
      <c r="AD48" s="6"/>
      <c r="AE48" s="6"/>
      <c r="AF48" s="6"/>
    </row>
    <row r="49" spans="1:32" s="45" customFormat="1" ht="17" customHeight="1" x14ac:dyDescent="0.2">
      <c r="A49" s="180">
        <v>47</v>
      </c>
      <c r="B49" s="138" t="s">
        <v>26</v>
      </c>
      <c r="C49" s="138" t="s">
        <v>27</v>
      </c>
      <c r="D49" s="138" t="s">
        <v>528</v>
      </c>
      <c r="E49" s="139" t="s">
        <v>29</v>
      </c>
      <c r="F49" s="139" t="s">
        <v>529</v>
      </c>
      <c r="G49" s="139" t="s">
        <v>36</v>
      </c>
      <c r="H49" s="139" t="s">
        <v>530</v>
      </c>
      <c r="I49" s="139" t="s">
        <v>33</v>
      </c>
      <c r="J49" s="216">
        <v>3.8206018518518521E-2</v>
      </c>
      <c r="K49" s="217">
        <v>4</v>
      </c>
      <c r="L49" s="143" t="s">
        <v>34</v>
      </c>
      <c r="M49" s="199">
        <v>26687</v>
      </c>
      <c r="N49" s="138" t="s">
        <v>42</v>
      </c>
      <c r="O49" s="206">
        <v>25398</v>
      </c>
      <c r="P49" s="206">
        <v>15512</v>
      </c>
      <c r="Q49" s="233">
        <v>0.95169932926143819</v>
      </c>
      <c r="R49" s="206">
        <v>0</v>
      </c>
      <c r="S49" s="279">
        <v>0</v>
      </c>
      <c r="T49" s="206">
        <v>1289</v>
      </c>
      <c r="U49" s="233">
        <v>4.8300670738561848E-2</v>
      </c>
      <c r="V49" s="206">
        <v>1001</v>
      </c>
      <c r="W49" s="184"/>
      <c r="X49" s="157"/>
      <c r="Y49" s="30"/>
      <c r="Z49" s="30"/>
      <c r="AA49" s="30"/>
      <c r="AB49" s="30"/>
      <c r="AC49" s="30"/>
      <c r="AD49" s="30"/>
      <c r="AE49" s="30"/>
      <c r="AF49" s="30"/>
    </row>
    <row r="50" spans="1:32" s="45" customFormat="1" ht="17" customHeight="1" x14ac:dyDescent="0.2">
      <c r="A50" s="180">
        <v>48</v>
      </c>
      <c r="B50" s="251" t="s">
        <v>524</v>
      </c>
      <c r="C50" s="172" t="s">
        <v>559</v>
      </c>
      <c r="D50" s="172" t="s">
        <v>560</v>
      </c>
      <c r="E50" s="172" t="s">
        <v>29</v>
      </c>
      <c r="F50" s="173" t="s">
        <v>127</v>
      </c>
      <c r="G50" s="173"/>
      <c r="H50" s="173" t="s">
        <v>561</v>
      </c>
      <c r="I50" s="172" t="s">
        <v>557</v>
      </c>
      <c r="J50" s="250">
        <v>2.6620370370370371E-2</v>
      </c>
      <c r="K50" s="221">
        <v>7</v>
      </c>
      <c r="L50" s="173" t="s">
        <v>41</v>
      </c>
      <c r="M50" s="200">
        <v>21998</v>
      </c>
      <c r="N50" s="172" t="s">
        <v>47</v>
      </c>
      <c r="O50" s="209">
        <v>21998</v>
      </c>
      <c r="P50" s="209" t="s">
        <v>583</v>
      </c>
      <c r="Q50" s="200"/>
      <c r="R50" s="209">
        <v>0</v>
      </c>
      <c r="S50" s="200"/>
      <c r="T50" s="209"/>
      <c r="U50" s="200"/>
      <c r="V50" s="209">
        <v>0</v>
      </c>
      <c r="W50" s="181"/>
      <c r="X50" s="154"/>
      <c r="Y50" s="6"/>
      <c r="Z50" s="6"/>
      <c r="AA50" s="6"/>
      <c r="AB50" s="6"/>
      <c r="AC50" s="6"/>
      <c r="AD50" s="6"/>
      <c r="AE50" s="6"/>
      <c r="AF50" s="6"/>
    </row>
    <row r="51" spans="1:32" s="45" customFormat="1" ht="17" customHeight="1" x14ac:dyDescent="0.2">
      <c r="A51" s="180">
        <v>49</v>
      </c>
      <c r="B51" s="174" t="s">
        <v>37</v>
      </c>
      <c r="C51" s="174" t="s">
        <v>37</v>
      </c>
      <c r="D51" s="175" t="s">
        <v>548</v>
      </c>
      <c r="E51" s="174" t="s">
        <v>29</v>
      </c>
      <c r="F51" s="143"/>
      <c r="G51" s="143"/>
      <c r="H51" s="143" t="s">
        <v>577</v>
      </c>
      <c r="I51" s="142" t="s">
        <v>578</v>
      </c>
      <c r="J51" s="249">
        <v>2.6701388888888889E-2</v>
      </c>
      <c r="K51" s="217">
        <v>2</v>
      </c>
      <c r="L51" s="143" t="s">
        <v>41</v>
      </c>
      <c r="M51" s="198">
        <v>21191</v>
      </c>
      <c r="N51" s="138" t="s">
        <v>42</v>
      </c>
      <c r="O51" s="206">
        <v>12055</v>
      </c>
      <c r="P51" s="206">
        <v>8455</v>
      </c>
      <c r="Q51" s="233">
        <v>0.56887357840592701</v>
      </c>
      <c r="R51" s="206"/>
      <c r="S51" s="237"/>
      <c r="T51" s="206">
        <v>9136</v>
      </c>
      <c r="U51" s="238">
        <v>0.43112642159407294</v>
      </c>
      <c r="V51" s="206"/>
      <c r="W51" s="181"/>
      <c r="X51" s="154"/>
      <c r="Y51" s="6"/>
      <c r="Z51" s="6"/>
      <c r="AA51" s="6"/>
      <c r="AB51" s="6"/>
      <c r="AC51" s="6"/>
      <c r="AD51" s="6"/>
      <c r="AE51" s="6"/>
      <c r="AF51" s="6"/>
    </row>
    <row r="52" spans="1:32" s="45" customFormat="1" ht="15" customHeight="1" x14ac:dyDescent="0.2">
      <c r="A52" s="180">
        <v>50</v>
      </c>
      <c r="B52" s="251" t="s">
        <v>37</v>
      </c>
      <c r="C52" s="172" t="s">
        <v>37</v>
      </c>
      <c r="D52" s="172" t="s">
        <v>155</v>
      </c>
      <c r="E52" s="172" t="s">
        <v>29</v>
      </c>
      <c r="F52" s="173" t="s">
        <v>318</v>
      </c>
      <c r="G52" s="173"/>
      <c r="H52" s="173" t="s">
        <v>156</v>
      </c>
      <c r="I52" s="172" t="s">
        <v>578</v>
      </c>
      <c r="J52" s="220">
        <v>3.5405092592592592E-2</v>
      </c>
      <c r="K52" s="221">
        <v>1</v>
      </c>
      <c r="L52" s="173" t="s">
        <v>41</v>
      </c>
      <c r="M52" s="200">
        <v>20455</v>
      </c>
      <c r="N52" s="172" t="s">
        <v>42</v>
      </c>
      <c r="O52" s="209">
        <v>19915</v>
      </c>
      <c r="P52" s="209">
        <v>11972</v>
      </c>
      <c r="Q52" s="239">
        <v>0.97360058665362992</v>
      </c>
      <c r="R52" s="209"/>
      <c r="S52" s="240"/>
      <c r="T52" s="209">
        <v>540</v>
      </c>
      <c r="U52" s="239">
        <v>2.6399413346370082E-2</v>
      </c>
      <c r="V52" s="209"/>
      <c r="W52" s="181"/>
      <c r="X52" s="154"/>
      <c r="Y52" s="6"/>
      <c r="Z52" s="6"/>
      <c r="AA52" s="6"/>
      <c r="AB52" s="6"/>
      <c r="AC52" s="6"/>
      <c r="AD52" s="6"/>
      <c r="AE52" s="6"/>
      <c r="AF52" s="6"/>
    </row>
    <row r="53" spans="1:32" s="45" customFormat="1" ht="15" customHeight="1" x14ac:dyDescent="0.2">
      <c r="A53" s="180">
        <v>51</v>
      </c>
      <c r="B53" s="174" t="s">
        <v>26</v>
      </c>
      <c r="C53" s="171" t="s">
        <v>27</v>
      </c>
      <c r="D53" s="172" t="s">
        <v>71</v>
      </c>
      <c r="E53" s="142" t="s">
        <v>29</v>
      </c>
      <c r="F53" s="173" t="s">
        <v>30</v>
      </c>
      <c r="G53" s="173"/>
      <c r="H53" s="173" t="s">
        <v>72</v>
      </c>
      <c r="I53" s="172" t="s">
        <v>33</v>
      </c>
      <c r="J53" s="250">
        <v>0</v>
      </c>
      <c r="K53" s="221">
        <v>0</v>
      </c>
      <c r="L53" s="173" t="s">
        <v>34</v>
      </c>
      <c r="M53" s="200">
        <v>19288</v>
      </c>
      <c r="N53" s="172" t="s">
        <v>543</v>
      </c>
      <c r="O53" s="209">
        <v>0</v>
      </c>
      <c r="P53" s="209" t="s">
        <v>36</v>
      </c>
      <c r="Q53" s="233">
        <v>0</v>
      </c>
      <c r="R53" s="206">
        <v>0</v>
      </c>
      <c r="S53" s="279">
        <v>0</v>
      </c>
      <c r="T53" s="201">
        <v>19288</v>
      </c>
      <c r="U53" s="233">
        <v>1</v>
      </c>
      <c r="V53" s="209">
        <v>13584</v>
      </c>
      <c r="W53" s="181"/>
      <c r="X53" s="154"/>
      <c r="Y53" s="6"/>
      <c r="Z53" s="6"/>
      <c r="AA53" s="6"/>
      <c r="AB53" s="6"/>
      <c r="AC53" s="6"/>
      <c r="AD53" s="6"/>
      <c r="AE53" s="6"/>
      <c r="AF53" s="6"/>
    </row>
    <row r="54" spans="1:32" s="45" customFormat="1" ht="15" customHeight="1" x14ac:dyDescent="0.2">
      <c r="A54" s="180">
        <v>52</v>
      </c>
      <c r="B54" s="172" t="s">
        <v>26</v>
      </c>
      <c r="C54" s="172" t="s">
        <v>27</v>
      </c>
      <c r="D54" s="172" t="s">
        <v>501</v>
      </c>
      <c r="E54" s="172" t="s">
        <v>29</v>
      </c>
      <c r="F54" s="173" t="s">
        <v>143</v>
      </c>
      <c r="G54" s="173" t="s">
        <v>36</v>
      </c>
      <c r="H54" s="173" t="s">
        <v>502</v>
      </c>
      <c r="I54" s="172" t="s">
        <v>33</v>
      </c>
      <c r="J54" s="222">
        <v>7.951388888888888E-3</v>
      </c>
      <c r="K54" s="221">
        <v>2</v>
      </c>
      <c r="L54" s="173" t="s">
        <v>34</v>
      </c>
      <c r="M54" s="200">
        <v>18077</v>
      </c>
      <c r="N54" s="172" t="s">
        <v>42</v>
      </c>
      <c r="O54" s="209">
        <v>18077</v>
      </c>
      <c r="P54" s="209">
        <v>11906</v>
      </c>
      <c r="Q54" s="233">
        <v>1</v>
      </c>
      <c r="R54" s="206">
        <v>0</v>
      </c>
      <c r="S54" s="279">
        <v>0</v>
      </c>
      <c r="T54" s="201">
        <v>0</v>
      </c>
      <c r="U54" s="233">
        <v>0</v>
      </c>
      <c r="V54" s="209">
        <v>0</v>
      </c>
      <c r="W54" s="181"/>
      <c r="X54" s="154"/>
      <c r="Y54" s="6"/>
      <c r="Z54" s="6"/>
      <c r="AA54" s="6"/>
      <c r="AB54" s="6"/>
      <c r="AC54" s="6"/>
      <c r="AD54" s="6"/>
      <c r="AE54" s="6"/>
      <c r="AF54" s="6"/>
    </row>
    <row r="55" spans="1:32" s="45" customFormat="1" ht="15" customHeight="1" x14ac:dyDescent="0.2">
      <c r="A55" s="180">
        <v>53</v>
      </c>
      <c r="B55" s="251" t="s">
        <v>48</v>
      </c>
      <c r="C55" s="174" t="s">
        <v>49</v>
      </c>
      <c r="D55" s="174" t="s">
        <v>174</v>
      </c>
      <c r="E55" s="174" t="s">
        <v>29</v>
      </c>
      <c r="F55" s="177" t="s">
        <v>309</v>
      </c>
      <c r="G55" s="177" t="s">
        <v>176</v>
      </c>
      <c r="H55" s="39" t="s">
        <v>177</v>
      </c>
      <c r="I55" s="174" t="s">
        <v>33</v>
      </c>
      <c r="J55" s="222">
        <v>4.1967592592592591E-2</v>
      </c>
      <c r="K55" s="219">
        <v>2</v>
      </c>
      <c r="L55" s="143" t="s">
        <v>53</v>
      </c>
      <c r="M55" s="199">
        <v>16337</v>
      </c>
      <c r="N55" s="174" t="s">
        <v>87</v>
      </c>
      <c r="O55" s="201">
        <v>11121</v>
      </c>
      <c r="P55" s="201"/>
      <c r="Q55" s="241">
        <v>0.68072473526351229</v>
      </c>
      <c r="R55" s="201"/>
      <c r="S55" s="237">
        <v>0</v>
      </c>
      <c r="T55" s="201">
        <v>5216</v>
      </c>
      <c r="U55" s="241">
        <v>0.31927526473648771</v>
      </c>
      <c r="V55" s="201">
        <v>3262</v>
      </c>
      <c r="W55" s="184"/>
      <c r="X55" s="156"/>
      <c r="Y55" s="24"/>
      <c r="Z55" s="24"/>
      <c r="AA55" s="24"/>
      <c r="AB55" s="24"/>
      <c r="AC55" s="24"/>
      <c r="AD55" s="24"/>
      <c r="AE55" s="24"/>
      <c r="AF55" s="24"/>
    </row>
    <row r="56" spans="1:32" s="45" customFormat="1" ht="15" customHeight="1" x14ac:dyDescent="0.2">
      <c r="A56" s="180">
        <v>54</v>
      </c>
      <c r="B56" s="177" t="s">
        <v>37</v>
      </c>
      <c r="C56" s="174" t="s">
        <v>37</v>
      </c>
      <c r="D56" s="174" t="s">
        <v>187</v>
      </c>
      <c r="E56" s="174" t="s">
        <v>29</v>
      </c>
      <c r="F56" s="177" t="s">
        <v>308</v>
      </c>
      <c r="G56" s="177" t="s">
        <v>105</v>
      </c>
      <c r="H56" s="39" t="s">
        <v>188</v>
      </c>
      <c r="I56" s="174" t="s">
        <v>578</v>
      </c>
      <c r="J56" s="218">
        <v>1.8726851851851852E-2</v>
      </c>
      <c r="K56" s="219">
        <v>2</v>
      </c>
      <c r="L56" s="143" t="s">
        <v>41</v>
      </c>
      <c r="M56" s="199">
        <v>15089</v>
      </c>
      <c r="N56" s="174" t="s">
        <v>42</v>
      </c>
      <c r="O56" s="201">
        <v>14734</v>
      </c>
      <c r="P56" s="201">
        <v>9496</v>
      </c>
      <c r="Q56" s="241">
        <v>0.9764729272980317</v>
      </c>
      <c r="R56" s="201"/>
      <c r="S56" s="248"/>
      <c r="T56" s="201">
        <v>355</v>
      </c>
      <c r="U56" s="241">
        <v>2.352707270196832E-2</v>
      </c>
      <c r="V56" s="201"/>
      <c r="W56" s="184"/>
      <c r="X56" s="156"/>
      <c r="Y56" s="24"/>
      <c r="Z56" s="24"/>
      <c r="AA56" s="24"/>
      <c r="AB56" s="24"/>
      <c r="AC56" s="24"/>
      <c r="AD56" s="24"/>
      <c r="AE56" s="24"/>
      <c r="AF56" s="24"/>
    </row>
    <row r="57" spans="1:32" s="45" customFormat="1" ht="15" customHeight="1" x14ac:dyDescent="0.2">
      <c r="A57" s="180">
        <v>55</v>
      </c>
      <c r="B57" s="174" t="s">
        <v>48</v>
      </c>
      <c r="C57" s="174" t="s">
        <v>49</v>
      </c>
      <c r="D57" s="174" t="s">
        <v>160</v>
      </c>
      <c r="E57" s="174" t="s">
        <v>29</v>
      </c>
      <c r="F57" s="177" t="s">
        <v>64</v>
      </c>
      <c r="G57" s="177" t="s">
        <v>161</v>
      </c>
      <c r="H57" s="287" t="s">
        <v>162</v>
      </c>
      <c r="I57" s="177" t="s">
        <v>33</v>
      </c>
      <c r="J57" s="218">
        <v>0</v>
      </c>
      <c r="K57" s="219">
        <v>0</v>
      </c>
      <c r="L57" s="143" t="s">
        <v>163</v>
      </c>
      <c r="M57" s="199">
        <v>15061</v>
      </c>
      <c r="N57" s="174" t="s">
        <v>87</v>
      </c>
      <c r="O57" s="201">
        <v>15061</v>
      </c>
      <c r="P57" s="201"/>
      <c r="Q57" s="233">
        <v>1</v>
      </c>
      <c r="R57" s="206"/>
      <c r="S57" s="279">
        <v>0</v>
      </c>
      <c r="T57" s="201">
        <v>0</v>
      </c>
      <c r="U57" s="233">
        <v>0</v>
      </c>
      <c r="V57" s="201">
        <v>0</v>
      </c>
      <c r="W57" s="184"/>
      <c r="X57" s="156"/>
      <c r="Y57" s="24"/>
      <c r="Z57" s="24"/>
      <c r="AA57" s="24"/>
      <c r="AB57" s="24"/>
      <c r="AC57" s="24"/>
      <c r="AD57" s="24"/>
      <c r="AE57" s="24"/>
      <c r="AF57" s="24"/>
    </row>
    <row r="58" spans="1:32" s="45" customFormat="1" ht="15" customHeight="1" x14ac:dyDescent="0.2">
      <c r="A58" s="180">
        <v>56</v>
      </c>
      <c r="B58" s="170" t="s">
        <v>48</v>
      </c>
      <c r="C58" s="174" t="s">
        <v>83</v>
      </c>
      <c r="D58" s="175" t="s">
        <v>534</v>
      </c>
      <c r="E58" s="142" t="s">
        <v>29</v>
      </c>
      <c r="F58" s="143" t="s">
        <v>309</v>
      </c>
      <c r="G58" s="143" t="s">
        <v>176</v>
      </c>
      <c r="H58" s="192" t="s">
        <v>535</v>
      </c>
      <c r="I58" s="142" t="s">
        <v>33</v>
      </c>
      <c r="J58" s="216">
        <v>3.9872685185185185E-2</v>
      </c>
      <c r="K58" s="217">
        <v>4</v>
      </c>
      <c r="L58" s="143" t="s">
        <v>53</v>
      </c>
      <c r="M58" s="199">
        <v>14360</v>
      </c>
      <c r="N58" s="138" t="s">
        <v>87</v>
      </c>
      <c r="O58" s="206">
        <v>1997</v>
      </c>
      <c r="P58" s="206"/>
      <c r="Q58" s="233">
        <v>0.13906685236768801</v>
      </c>
      <c r="R58" s="206"/>
      <c r="S58" s="237">
        <v>0</v>
      </c>
      <c r="T58" s="206">
        <v>12363</v>
      </c>
      <c r="U58" s="238">
        <v>0.86093314763231199</v>
      </c>
      <c r="V58" s="206">
        <v>6360</v>
      </c>
      <c r="W58" s="181"/>
      <c r="X58" s="154"/>
      <c r="Y58" s="6"/>
      <c r="Z58" s="6"/>
      <c r="AA58" s="6"/>
      <c r="AB58" s="6"/>
      <c r="AC58" s="6"/>
      <c r="AD58" s="6"/>
      <c r="AE58" s="6"/>
      <c r="AF58" s="6"/>
    </row>
    <row r="59" spans="1:32" s="264" customFormat="1" ht="15" customHeight="1" x14ac:dyDescent="0.2">
      <c r="A59" s="180">
        <v>57</v>
      </c>
      <c r="B59" s="174" t="s">
        <v>37</v>
      </c>
      <c r="C59" s="174" t="s">
        <v>37</v>
      </c>
      <c r="D59" s="174" t="s">
        <v>171</v>
      </c>
      <c r="E59" s="174" t="s">
        <v>29</v>
      </c>
      <c r="F59" s="177" t="s">
        <v>140</v>
      </c>
      <c r="G59" s="177" t="s">
        <v>172</v>
      </c>
      <c r="H59" s="39" t="s">
        <v>173</v>
      </c>
      <c r="I59" s="174" t="s">
        <v>578</v>
      </c>
      <c r="J59" s="218">
        <v>2.1504629629629627E-2</v>
      </c>
      <c r="K59" s="219">
        <v>3</v>
      </c>
      <c r="L59" s="143" t="s">
        <v>41</v>
      </c>
      <c r="M59" s="199">
        <v>13757</v>
      </c>
      <c r="N59" s="174" t="s">
        <v>42</v>
      </c>
      <c r="O59" s="201">
        <v>13048</v>
      </c>
      <c r="P59" s="201">
        <v>8333</v>
      </c>
      <c r="Q59" s="233">
        <v>0.94846260085774514</v>
      </c>
      <c r="R59" s="206"/>
      <c r="S59" s="279"/>
      <c r="T59" s="201">
        <v>709</v>
      </c>
      <c r="U59" s="233">
        <v>5.1537399142254851E-2</v>
      </c>
      <c r="V59" s="201"/>
      <c r="W59" s="181"/>
      <c r="X59" s="154"/>
      <c r="Y59" s="6"/>
      <c r="Z59" s="6"/>
      <c r="AA59" s="6"/>
      <c r="AB59" s="6"/>
      <c r="AC59" s="6"/>
      <c r="AD59" s="6"/>
      <c r="AE59" s="6"/>
      <c r="AF59" s="6"/>
    </row>
    <row r="60" spans="1:32" s="45" customFormat="1" ht="15" customHeight="1" x14ac:dyDescent="0.2">
      <c r="A60" s="180">
        <v>58</v>
      </c>
      <c r="B60" s="251" t="s">
        <v>191</v>
      </c>
      <c r="C60" s="138" t="s">
        <v>191</v>
      </c>
      <c r="D60" s="138" t="s">
        <v>192</v>
      </c>
      <c r="E60" s="139" t="s">
        <v>29</v>
      </c>
      <c r="F60" s="139" t="s">
        <v>180</v>
      </c>
      <c r="G60" s="139" t="s">
        <v>193</v>
      </c>
      <c r="H60" s="190" t="s">
        <v>194</v>
      </c>
      <c r="I60" s="139" t="s">
        <v>33</v>
      </c>
      <c r="J60" s="216">
        <v>4.1666666666666664E-2</v>
      </c>
      <c r="K60" s="217">
        <v>2</v>
      </c>
      <c r="L60" s="143" t="s">
        <v>41</v>
      </c>
      <c r="M60" s="199">
        <v>12790</v>
      </c>
      <c r="N60" s="138" t="s">
        <v>543</v>
      </c>
      <c r="O60" s="206">
        <v>11353</v>
      </c>
      <c r="P60" s="206" t="s">
        <v>574</v>
      </c>
      <c r="Q60" s="233">
        <v>0.89</v>
      </c>
      <c r="R60" s="206"/>
      <c r="S60" s="230"/>
      <c r="T60" s="206">
        <v>1437</v>
      </c>
      <c r="U60" s="233">
        <v>0.11</v>
      </c>
      <c r="V60" s="206">
        <v>844</v>
      </c>
      <c r="W60" s="183"/>
      <c r="X60" s="156"/>
      <c r="Y60" s="24"/>
      <c r="Z60" s="24"/>
      <c r="AA60" s="24"/>
      <c r="AB60" s="24"/>
      <c r="AC60" s="24"/>
      <c r="AD60" s="24"/>
      <c r="AE60" s="24"/>
      <c r="AF60" s="24"/>
    </row>
    <row r="61" spans="1:32" s="45" customFormat="1" ht="15" customHeight="1" x14ac:dyDescent="0.2">
      <c r="A61" s="180">
        <v>59</v>
      </c>
      <c r="B61" s="251" t="s">
        <v>234</v>
      </c>
      <c r="C61" s="252" t="s">
        <v>234</v>
      </c>
      <c r="D61" s="253" t="s">
        <v>235</v>
      </c>
      <c r="E61" s="252" t="s">
        <v>29</v>
      </c>
      <c r="F61" s="254" t="s">
        <v>308</v>
      </c>
      <c r="G61" s="254" t="s">
        <v>451</v>
      </c>
      <c r="H61" s="283" t="s">
        <v>569</v>
      </c>
      <c r="I61" s="252" t="s">
        <v>571</v>
      </c>
      <c r="J61" s="255">
        <v>5.4976851851851853E-3</v>
      </c>
      <c r="K61" s="256">
        <v>10</v>
      </c>
      <c r="L61" s="254" t="s">
        <v>100</v>
      </c>
      <c r="M61" s="257">
        <f>O61+R61</f>
        <v>12446</v>
      </c>
      <c r="N61" s="258" t="s">
        <v>59</v>
      </c>
      <c r="O61" s="205">
        <v>5811</v>
      </c>
      <c r="P61" s="205">
        <v>3995</v>
      </c>
      <c r="Q61" s="232"/>
      <c r="R61" s="205">
        <v>6635</v>
      </c>
      <c r="S61" s="259"/>
      <c r="T61" s="205">
        <v>0</v>
      </c>
      <c r="U61" s="260"/>
      <c r="V61" s="205"/>
      <c r="W61" s="261"/>
      <c r="X61" s="262"/>
      <c r="Y61" s="263"/>
      <c r="Z61" s="263"/>
      <c r="AA61" s="263"/>
      <c r="AB61" s="263"/>
      <c r="AC61" s="263"/>
      <c r="AD61" s="263"/>
      <c r="AE61" s="263"/>
      <c r="AF61" s="263"/>
    </row>
    <row r="62" spans="1:32" s="45" customFormat="1" ht="15" customHeight="1" x14ac:dyDescent="0.2">
      <c r="A62" s="180">
        <v>60</v>
      </c>
      <c r="B62" s="170" t="s">
        <v>26</v>
      </c>
      <c r="C62" s="171" t="s">
        <v>178</v>
      </c>
      <c r="D62" s="172" t="s">
        <v>179</v>
      </c>
      <c r="E62" s="142" t="s">
        <v>29</v>
      </c>
      <c r="F62" s="143" t="s">
        <v>180</v>
      </c>
      <c r="G62" s="143" t="s">
        <v>181</v>
      </c>
      <c r="H62" s="192" t="s">
        <v>500</v>
      </c>
      <c r="I62" s="143" t="s">
        <v>33</v>
      </c>
      <c r="J62" s="216">
        <v>1.9432870370370371E-2</v>
      </c>
      <c r="K62" s="217">
        <v>3</v>
      </c>
      <c r="L62" s="143" t="s">
        <v>34</v>
      </c>
      <c r="M62" s="199">
        <v>11267</v>
      </c>
      <c r="N62" s="138" t="s">
        <v>42</v>
      </c>
      <c r="O62" s="206">
        <v>8910</v>
      </c>
      <c r="P62" s="206">
        <v>6714</v>
      </c>
      <c r="Q62" s="233">
        <v>0.7908050057690601</v>
      </c>
      <c r="R62" s="206">
        <v>0</v>
      </c>
      <c r="S62" s="237">
        <v>0</v>
      </c>
      <c r="T62" s="206">
        <v>2357</v>
      </c>
      <c r="U62" s="238">
        <v>0.2091949942309399</v>
      </c>
      <c r="V62" s="206">
        <v>1848</v>
      </c>
      <c r="W62" s="181"/>
      <c r="X62" s="154"/>
      <c r="Y62" s="6"/>
      <c r="Z62" s="6"/>
      <c r="AA62" s="6"/>
      <c r="AB62" s="6"/>
      <c r="AC62" s="6"/>
      <c r="AD62" s="6"/>
      <c r="AE62" s="6"/>
      <c r="AF62" s="6"/>
    </row>
    <row r="63" spans="1:32" s="45" customFormat="1" ht="15" customHeight="1" x14ac:dyDescent="0.2">
      <c r="A63" s="180">
        <v>61</v>
      </c>
      <c r="B63" s="170" t="s">
        <v>37</v>
      </c>
      <c r="C63" s="171" t="s">
        <v>37</v>
      </c>
      <c r="D63" s="172" t="s">
        <v>201</v>
      </c>
      <c r="E63" s="142" t="s">
        <v>29</v>
      </c>
      <c r="F63" s="143" t="s">
        <v>308</v>
      </c>
      <c r="G63" s="143" t="s">
        <v>105</v>
      </c>
      <c r="H63" s="192" t="s">
        <v>202</v>
      </c>
      <c r="I63" s="143" t="s">
        <v>578</v>
      </c>
      <c r="J63" s="216">
        <v>2.3946759259259261E-2</v>
      </c>
      <c r="K63" s="217">
        <v>4</v>
      </c>
      <c r="L63" s="143" t="s">
        <v>41</v>
      </c>
      <c r="M63" s="199">
        <v>10547</v>
      </c>
      <c r="N63" s="138" t="s">
        <v>42</v>
      </c>
      <c r="O63" s="206">
        <v>10226</v>
      </c>
      <c r="P63" s="206">
        <v>7003</v>
      </c>
      <c r="Q63" s="233">
        <v>0.96956480515786481</v>
      </c>
      <c r="R63" s="206"/>
      <c r="S63" s="237"/>
      <c r="T63" s="206">
        <v>321</v>
      </c>
      <c r="U63" s="238">
        <v>3.0435194842135204E-2</v>
      </c>
      <c r="V63" s="206"/>
      <c r="W63" s="181"/>
      <c r="X63" s="154"/>
      <c r="Y63" s="6"/>
      <c r="Z63" s="6"/>
      <c r="AA63" s="6"/>
      <c r="AB63" s="6"/>
      <c r="AC63" s="6"/>
      <c r="AD63" s="6"/>
      <c r="AE63" s="6"/>
      <c r="AF63" s="6"/>
    </row>
    <row r="64" spans="1:32" s="45" customFormat="1" ht="15" customHeight="1" x14ac:dyDescent="0.2">
      <c r="A64" s="180">
        <v>62</v>
      </c>
      <c r="B64" s="138" t="s">
        <v>37</v>
      </c>
      <c r="C64" s="174" t="s">
        <v>37</v>
      </c>
      <c r="D64" s="174" t="s">
        <v>189</v>
      </c>
      <c r="E64" s="139" t="s">
        <v>29</v>
      </c>
      <c r="F64" s="177" t="s">
        <v>309</v>
      </c>
      <c r="G64" s="177" t="s">
        <v>176</v>
      </c>
      <c r="H64" s="39" t="s">
        <v>190</v>
      </c>
      <c r="I64" s="174" t="s">
        <v>578</v>
      </c>
      <c r="J64" s="218">
        <v>4.7592592592592596E-2</v>
      </c>
      <c r="K64" s="219">
        <v>2</v>
      </c>
      <c r="L64" s="143" t="s">
        <v>41</v>
      </c>
      <c r="M64" s="199">
        <v>9595</v>
      </c>
      <c r="N64" s="174" t="s">
        <v>42</v>
      </c>
      <c r="O64" s="201">
        <v>9435</v>
      </c>
      <c r="P64" s="201">
        <v>6338</v>
      </c>
      <c r="Q64" s="235">
        <v>0.98332464825429911</v>
      </c>
      <c r="R64" s="201"/>
      <c r="S64" s="247"/>
      <c r="T64" s="201">
        <v>160</v>
      </c>
      <c r="U64" s="235">
        <v>1.6675351745700884E-2</v>
      </c>
      <c r="V64" s="201"/>
      <c r="W64" s="181"/>
      <c r="X64" s="154"/>
      <c r="Y64" s="6"/>
      <c r="Z64" s="6"/>
      <c r="AA64" s="6"/>
      <c r="AB64" s="6"/>
      <c r="AC64" s="6"/>
      <c r="AD64" s="6"/>
      <c r="AE64" s="6"/>
      <c r="AF64" s="6"/>
    </row>
    <row r="65" spans="1:32" s="45" customFormat="1" ht="15" customHeight="1" x14ac:dyDescent="0.2">
      <c r="A65" s="180">
        <v>63</v>
      </c>
      <c r="B65" s="170" t="s">
        <v>37</v>
      </c>
      <c r="C65" s="174" t="s">
        <v>37</v>
      </c>
      <c r="D65" s="175" t="s">
        <v>542</v>
      </c>
      <c r="E65" s="174" t="s">
        <v>29</v>
      </c>
      <c r="F65" s="143" t="s">
        <v>318</v>
      </c>
      <c r="G65" s="143" t="s">
        <v>394</v>
      </c>
      <c r="H65" s="192" t="s">
        <v>546</v>
      </c>
      <c r="I65" s="142" t="s">
        <v>578</v>
      </c>
      <c r="J65" s="216">
        <v>1.3784722222222224E-2</v>
      </c>
      <c r="K65" s="217">
        <v>2</v>
      </c>
      <c r="L65" s="143" t="s">
        <v>41</v>
      </c>
      <c r="M65" s="198">
        <v>8263</v>
      </c>
      <c r="N65" s="138" t="s">
        <v>42</v>
      </c>
      <c r="O65" s="206">
        <v>7787</v>
      </c>
      <c r="P65" s="206">
        <v>5606</v>
      </c>
      <c r="Q65" s="233">
        <v>0.94239380370325543</v>
      </c>
      <c r="R65" s="206"/>
      <c r="S65" s="237"/>
      <c r="T65" s="206">
        <v>476</v>
      </c>
      <c r="U65" s="238">
        <v>5.7606196296744523E-2</v>
      </c>
      <c r="V65" s="206"/>
      <c r="W65" s="181"/>
      <c r="X65" s="154"/>
      <c r="Y65" s="6"/>
      <c r="Z65" s="6"/>
      <c r="AA65" s="6"/>
      <c r="AB65" s="6"/>
      <c r="AC65" s="6"/>
      <c r="AD65" s="6"/>
      <c r="AE65" s="6"/>
      <c r="AF65" s="6"/>
    </row>
    <row r="66" spans="1:32" s="45" customFormat="1" ht="15" customHeight="1" x14ac:dyDescent="0.2">
      <c r="A66" s="180">
        <v>64</v>
      </c>
      <c r="B66" s="174" t="s">
        <v>37</v>
      </c>
      <c r="C66" s="171" t="s">
        <v>37</v>
      </c>
      <c r="D66" s="172" t="s">
        <v>196</v>
      </c>
      <c r="E66" s="142" t="s">
        <v>29</v>
      </c>
      <c r="F66" s="143" t="s">
        <v>512</v>
      </c>
      <c r="G66" s="143"/>
      <c r="H66" s="192" t="s">
        <v>197</v>
      </c>
      <c r="I66" s="143" t="s">
        <v>578</v>
      </c>
      <c r="J66" s="249">
        <v>3.5532407407407408E-2</v>
      </c>
      <c r="K66" s="217">
        <v>3</v>
      </c>
      <c r="L66" s="143" t="s">
        <v>41</v>
      </c>
      <c r="M66" s="198">
        <v>8207</v>
      </c>
      <c r="N66" s="138" t="s">
        <v>42</v>
      </c>
      <c r="O66" s="206">
        <v>8207</v>
      </c>
      <c r="P66" s="206">
        <v>5002</v>
      </c>
      <c r="Q66" s="233">
        <v>1</v>
      </c>
      <c r="R66" s="206"/>
      <c r="S66" s="279"/>
      <c r="T66" s="206"/>
      <c r="U66" s="238">
        <v>0</v>
      </c>
      <c r="V66" s="206"/>
      <c r="W66" s="280"/>
      <c r="X66" s="154"/>
      <c r="Y66" s="6"/>
      <c r="Z66" s="6"/>
      <c r="AA66" s="6"/>
      <c r="AB66" s="6"/>
      <c r="AC66" s="6"/>
      <c r="AD66" s="6"/>
      <c r="AE66" s="6"/>
      <c r="AF66" s="6"/>
    </row>
    <row r="67" spans="1:32" s="45" customFormat="1" ht="15" customHeight="1" x14ac:dyDescent="0.2">
      <c r="A67" s="180">
        <v>65</v>
      </c>
      <c r="B67" s="138" t="s">
        <v>66</v>
      </c>
      <c r="C67" s="138" t="s">
        <v>67</v>
      </c>
      <c r="D67" s="138" t="s">
        <v>210</v>
      </c>
      <c r="E67" s="139" t="s">
        <v>29</v>
      </c>
      <c r="F67" s="139" t="s">
        <v>146</v>
      </c>
      <c r="G67" s="139"/>
      <c r="H67" s="139" t="s">
        <v>211</v>
      </c>
      <c r="I67" s="139" t="s">
        <v>33</v>
      </c>
      <c r="J67" s="216">
        <v>1.8148148148148149E-2</v>
      </c>
      <c r="K67" s="217">
        <v>4</v>
      </c>
      <c r="L67" s="143" t="s">
        <v>34</v>
      </c>
      <c r="M67" s="198">
        <v>8023</v>
      </c>
      <c r="N67" s="138" t="s">
        <v>544</v>
      </c>
      <c r="O67" s="206">
        <v>6823</v>
      </c>
      <c r="P67" s="208">
        <v>3237</v>
      </c>
      <c r="Q67" s="233">
        <v>0.85043001371058202</v>
      </c>
      <c r="R67" s="198">
        <v>0</v>
      </c>
      <c r="S67" s="230">
        <v>0</v>
      </c>
      <c r="T67" s="206">
        <v>1200</v>
      </c>
      <c r="U67" s="233">
        <v>0.14956998628941792</v>
      </c>
      <c r="V67" s="207">
        <v>836</v>
      </c>
      <c r="W67" s="181"/>
      <c r="X67" s="154"/>
      <c r="Y67" s="6"/>
      <c r="Z67" s="6"/>
      <c r="AA67" s="6"/>
      <c r="AB67" s="6"/>
      <c r="AC67" s="6"/>
      <c r="AD67" s="6"/>
      <c r="AE67" s="6"/>
      <c r="AF67" s="6"/>
    </row>
    <row r="68" spans="1:32" s="45" customFormat="1" ht="15" customHeight="1" x14ac:dyDescent="0.2">
      <c r="A68" s="180">
        <v>66</v>
      </c>
      <c r="B68" s="177" t="s">
        <v>48</v>
      </c>
      <c r="C68" s="171" t="s">
        <v>83</v>
      </c>
      <c r="D68" s="172" t="s">
        <v>205</v>
      </c>
      <c r="E68" s="142" t="s">
        <v>29</v>
      </c>
      <c r="F68" s="143" t="s">
        <v>206</v>
      </c>
      <c r="G68" s="143"/>
      <c r="H68" s="192" t="s">
        <v>314</v>
      </c>
      <c r="I68" s="143" t="s">
        <v>33</v>
      </c>
      <c r="J68" s="216">
        <v>0.1254976851851852</v>
      </c>
      <c r="K68" s="217">
        <v>4</v>
      </c>
      <c r="L68" s="143" t="s">
        <v>53</v>
      </c>
      <c r="M68" s="198">
        <v>7733</v>
      </c>
      <c r="N68" s="138" t="s">
        <v>87</v>
      </c>
      <c r="O68" s="206">
        <v>7733</v>
      </c>
      <c r="P68" s="206"/>
      <c r="Q68" s="233">
        <v>1</v>
      </c>
      <c r="R68" s="206"/>
      <c r="S68" s="279">
        <v>0</v>
      </c>
      <c r="T68" s="206">
        <v>0</v>
      </c>
      <c r="U68" s="233">
        <v>0</v>
      </c>
      <c r="V68" s="206">
        <v>0</v>
      </c>
      <c r="W68" s="181"/>
      <c r="X68" s="154"/>
      <c r="Y68" s="6"/>
      <c r="Z68" s="6"/>
      <c r="AA68" s="6"/>
      <c r="AB68" s="6"/>
      <c r="AC68" s="6"/>
      <c r="AD68" s="6"/>
      <c r="AE68" s="6"/>
      <c r="AF68" s="6"/>
    </row>
    <row r="69" spans="1:32" s="45" customFormat="1" ht="15" customHeight="1" x14ac:dyDescent="0.2">
      <c r="A69" s="180">
        <v>67</v>
      </c>
      <c r="B69" s="138" t="s">
        <v>48</v>
      </c>
      <c r="C69" s="138" t="s">
        <v>49</v>
      </c>
      <c r="D69" s="138" t="s">
        <v>164</v>
      </c>
      <c r="E69" s="139" t="s">
        <v>29</v>
      </c>
      <c r="F69" s="139" t="s">
        <v>318</v>
      </c>
      <c r="G69" s="139" t="s">
        <v>153</v>
      </c>
      <c r="H69" s="190" t="s">
        <v>165</v>
      </c>
      <c r="I69" s="139" t="s">
        <v>33</v>
      </c>
      <c r="J69" s="216">
        <v>0</v>
      </c>
      <c r="K69" s="217">
        <v>0</v>
      </c>
      <c r="L69" s="143" t="s">
        <v>163</v>
      </c>
      <c r="M69" s="199">
        <v>7562</v>
      </c>
      <c r="N69" s="138" t="s">
        <v>87</v>
      </c>
      <c r="O69" s="206">
        <v>233</v>
      </c>
      <c r="P69" s="206"/>
      <c r="Q69" s="233">
        <v>3.0811954509389051E-2</v>
      </c>
      <c r="R69" s="206"/>
      <c r="S69" s="230">
        <v>0</v>
      </c>
      <c r="T69" s="206">
        <v>7329</v>
      </c>
      <c r="U69" s="233">
        <v>0.96918804549061099</v>
      </c>
      <c r="V69" s="206">
        <v>5227</v>
      </c>
      <c r="W69" s="181"/>
      <c r="X69" s="154"/>
      <c r="Y69" s="6"/>
      <c r="Z69" s="6"/>
      <c r="AA69" s="6"/>
      <c r="AB69" s="6"/>
      <c r="AC69" s="6"/>
      <c r="AD69" s="6"/>
      <c r="AE69" s="6"/>
      <c r="AF69" s="6"/>
    </row>
    <row r="70" spans="1:32" s="45" customFormat="1" ht="15" customHeight="1" x14ac:dyDescent="0.2">
      <c r="A70" s="180">
        <v>68</v>
      </c>
      <c r="B70" s="138" t="s">
        <v>37</v>
      </c>
      <c r="C70" s="138" t="s">
        <v>37</v>
      </c>
      <c r="D70" s="138" t="s">
        <v>518</v>
      </c>
      <c r="E70" s="139" t="s">
        <v>29</v>
      </c>
      <c r="F70" s="139" t="s">
        <v>308</v>
      </c>
      <c r="G70" s="139" t="s">
        <v>105</v>
      </c>
      <c r="H70" s="190" t="s">
        <v>213</v>
      </c>
      <c r="I70" s="139" t="s">
        <v>578</v>
      </c>
      <c r="J70" s="216">
        <v>2.3113425925925926E-2</v>
      </c>
      <c r="K70" s="217">
        <v>2</v>
      </c>
      <c r="L70" s="143" t="s">
        <v>41</v>
      </c>
      <c r="M70" s="199">
        <v>7098</v>
      </c>
      <c r="N70" s="138" t="s">
        <v>42</v>
      </c>
      <c r="O70" s="206">
        <v>6781</v>
      </c>
      <c r="P70" s="206">
        <v>4585</v>
      </c>
      <c r="Q70" s="233">
        <v>0.95533953226260915</v>
      </c>
      <c r="R70" s="206"/>
      <c r="S70" s="230"/>
      <c r="T70" s="206">
        <v>317</v>
      </c>
      <c r="U70" s="233">
        <v>4.4660467737390817E-2</v>
      </c>
      <c r="V70" s="206"/>
      <c r="W70" s="184"/>
      <c r="X70" s="157"/>
      <c r="Y70" s="30"/>
      <c r="Z70" s="30"/>
      <c r="AA70" s="30"/>
      <c r="AB70" s="30"/>
      <c r="AC70" s="30"/>
      <c r="AD70" s="30"/>
      <c r="AE70" s="30"/>
      <c r="AF70" s="30"/>
    </row>
    <row r="71" spans="1:32" s="45" customFormat="1" ht="15" customHeight="1" x14ac:dyDescent="0.2">
      <c r="A71" s="180">
        <v>69</v>
      </c>
      <c r="B71" s="308" t="s">
        <v>48</v>
      </c>
      <c r="C71" s="138" t="s">
        <v>133</v>
      </c>
      <c r="D71" s="138" t="s">
        <v>223</v>
      </c>
      <c r="E71" s="139" t="s">
        <v>29</v>
      </c>
      <c r="F71" s="139" t="s">
        <v>308</v>
      </c>
      <c r="G71" s="139" t="s">
        <v>453</v>
      </c>
      <c r="H71" s="190" t="s">
        <v>536</v>
      </c>
      <c r="I71" s="139" t="s">
        <v>33</v>
      </c>
      <c r="J71" s="216">
        <v>1.8599537037037036E-2</v>
      </c>
      <c r="K71" s="217">
        <v>3</v>
      </c>
      <c r="L71" s="143" t="s">
        <v>53</v>
      </c>
      <c r="M71" s="198">
        <v>6880</v>
      </c>
      <c r="N71" s="138" t="s">
        <v>87</v>
      </c>
      <c r="O71" s="206">
        <v>6363</v>
      </c>
      <c r="P71" s="207"/>
      <c r="Q71" s="233">
        <v>0.92485465116279075</v>
      </c>
      <c r="R71" s="198"/>
      <c r="S71" s="230">
        <v>0</v>
      </c>
      <c r="T71" s="206">
        <v>517</v>
      </c>
      <c r="U71" s="233">
        <v>7.5145348837209303E-2</v>
      </c>
      <c r="V71" s="207">
        <v>240</v>
      </c>
      <c r="W71" s="181"/>
      <c r="X71" s="154"/>
      <c r="Y71" s="6"/>
      <c r="Z71" s="6"/>
      <c r="AA71" s="6"/>
      <c r="AB71" s="6"/>
      <c r="AC71" s="6"/>
      <c r="AD71" s="6"/>
      <c r="AE71" s="6"/>
      <c r="AF71" s="6"/>
    </row>
    <row r="72" spans="1:32" s="45" customFormat="1" ht="15" customHeight="1" x14ac:dyDescent="0.2">
      <c r="A72" s="180">
        <v>70</v>
      </c>
      <c r="B72" s="177" t="s">
        <v>66</v>
      </c>
      <c r="C72" s="174" t="s">
        <v>214</v>
      </c>
      <c r="D72" s="174" t="s">
        <v>215</v>
      </c>
      <c r="E72" s="174" t="s">
        <v>29</v>
      </c>
      <c r="F72" s="177" t="s">
        <v>206</v>
      </c>
      <c r="G72" s="177"/>
      <c r="H72" s="16" t="s">
        <v>216</v>
      </c>
      <c r="I72" s="177" t="s">
        <v>33</v>
      </c>
      <c r="J72" s="218">
        <v>1.2094907407407407E-2</v>
      </c>
      <c r="K72" s="219">
        <v>55</v>
      </c>
      <c r="L72" s="143" t="s">
        <v>34</v>
      </c>
      <c r="M72" s="199">
        <v>6557</v>
      </c>
      <c r="N72" s="174" t="s">
        <v>544</v>
      </c>
      <c r="O72" s="201">
        <v>3457</v>
      </c>
      <c r="P72" s="201">
        <v>954</v>
      </c>
      <c r="Q72" s="233">
        <v>0.52722281531188042</v>
      </c>
      <c r="R72" s="206">
        <v>0</v>
      </c>
      <c r="S72" s="279">
        <v>0</v>
      </c>
      <c r="T72" s="201">
        <v>3100</v>
      </c>
      <c r="U72" s="233">
        <v>0.47277718468811958</v>
      </c>
      <c r="V72" s="201">
        <v>2100</v>
      </c>
      <c r="W72" s="184"/>
      <c r="X72" s="156"/>
      <c r="Y72" s="24"/>
      <c r="Z72" s="24"/>
      <c r="AA72" s="24"/>
      <c r="AB72" s="24"/>
      <c r="AC72" s="24"/>
      <c r="AD72" s="24"/>
      <c r="AE72" s="24"/>
      <c r="AF72" s="24"/>
    </row>
    <row r="73" spans="1:32" s="45" customFormat="1" ht="15" customHeight="1" x14ac:dyDescent="0.2">
      <c r="A73" s="180">
        <v>71</v>
      </c>
      <c r="B73" s="174" t="s">
        <v>48</v>
      </c>
      <c r="C73" s="174" t="s">
        <v>49</v>
      </c>
      <c r="D73" s="138" t="s">
        <v>232</v>
      </c>
      <c r="E73" s="174" t="s">
        <v>29</v>
      </c>
      <c r="F73" s="139" t="s">
        <v>30</v>
      </c>
      <c r="G73" s="139" t="s">
        <v>119</v>
      </c>
      <c r="H73" s="190" t="s">
        <v>233</v>
      </c>
      <c r="I73" s="139" t="s">
        <v>33</v>
      </c>
      <c r="J73" s="216">
        <v>1.1585648148148149E-2</v>
      </c>
      <c r="K73" s="217">
        <v>4</v>
      </c>
      <c r="L73" s="143" t="s">
        <v>53</v>
      </c>
      <c r="M73" s="198">
        <v>4993</v>
      </c>
      <c r="N73" s="138" t="s">
        <v>87</v>
      </c>
      <c r="O73" s="206">
        <v>3357</v>
      </c>
      <c r="P73" s="207"/>
      <c r="Q73" s="233">
        <v>0.67234127778890451</v>
      </c>
      <c r="R73" s="198"/>
      <c r="S73" s="230">
        <v>0</v>
      </c>
      <c r="T73" s="206">
        <v>1636</v>
      </c>
      <c r="U73" s="233">
        <v>0.32765872221109554</v>
      </c>
      <c r="V73" s="234">
        <v>1271</v>
      </c>
      <c r="W73" s="181"/>
      <c r="X73" s="154"/>
      <c r="Y73" s="6"/>
      <c r="Z73" s="6"/>
      <c r="AA73" s="6"/>
      <c r="AB73" s="6"/>
      <c r="AC73" s="6"/>
      <c r="AD73" s="6"/>
      <c r="AE73" s="6"/>
      <c r="AF73" s="6"/>
    </row>
    <row r="74" spans="1:32" s="45" customFormat="1" ht="15" customHeight="1" x14ac:dyDescent="0.2">
      <c r="A74" s="180">
        <v>72</v>
      </c>
      <c r="B74" s="138" t="s">
        <v>48</v>
      </c>
      <c r="C74" s="174" t="s">
        <v>133</v>
      </c>
      <c r="D74" s="138" t="s">
        <v>217</v>
      </c>
      <c r="E74" s="174" t="s">
        <v>29</v>
      </c>
      <c r="F74" s="139" t="s">
        <v>308</v>
      </c>
      <c r="G74" s="139" t="s">
        <v>105</v>
      </c>
      <c r="H74" s="190" t="s">
        <v>218</v>
      </c>
      <c r="I74" s="139" t="s">
        <v>33</v>
      </c>
      <c r="J74" s="216">
        <v>1.9479166666666665E-2</v>
      </c>
      <c r="K74" s="217">
        <v>1</v>
      </c>
      <c r="L74" s="143" t="s">
        <v>53</v>
      </c>
      <c r="M74" s="198">
        <v>4482</v>
      </c>
      <c r="N74" s="138" t="s">
        <v>87</v>
      </c>
      <c r="O74" s="206">
        <v>4277</v>
      </c>
      <c r="P74" s="207"/>
      <c r="Q74" s="233">
        <v>0.95426149040606867</v>
      </c>
      <c r="R74" s="198"/>
      <c r="S74" s="230">
        <v>0</v>
      </c>
      <c r="T74" s="206">
        <v>205</v>
      </c>
      <c r="U74" s="233">
        <v>4.5738509593931283E-2</v>
      </c>
      <c r="V74" s="234">
        <v>135</v>
      </c>
      <c r="W74" s="181"/>
      <c r="X74" s="154"/>
      <c r="Y74" s="6"/>
      <c r="Z74" s="6"/>
      <c r="AA74" s="6"/>
      <c r="AB74" s="6"/>
      <c r="AC74" s="6"/>
      <c r="AD74" s="6"/>
      <c r="AE74" s="6"/>
      <c r="AF74" s="6"/>
    </row>
    <row r="75" spans="1:32" s="45" customFormat="1" ht="15" customHeight="1" x14ac:dyDescent="0.2">
      <c r="A75" s="180">
        <v>73</v>
      </c>
      <c r="B75" s="251" t="s">
        <v>37</v>
      </c>
      <c r="C75" s="258" t="s">
        <v>37</v>
      </c>
      <c r="D75" s="258" t="s">
        <v>225</v>
      </c>
      <c r="E75" s="271" t="s">
        <v>29</v>
      </c>
      <c r="F75" s="271" t="s">
        <v>140</v>
      </c>
      <c r="G75" s="271" t="s">
        <v>226</v>
      </c>
      <c r="H75" s="271" t="s">
        <v>227</v>
      </c>
      <c r="I75" s="271" t="s">
        <v>578</v>
      </c>
      <c r="J75" s="255">
        <v>2.9756944444444447E-2</v>
      </c>
      <c r="K75" s="256">
        <v>1</v>
      </c>
      <c r="L75" s="254" t="s">
        <v>41</v>
      </c>
      <c r="M75" s="257">
        <v>4458</v>
      </c>
      <c r="N75" s="258" t="s">
        <v>42</v>
      </c>
      <c r="O75" s="205">
        <v>4295</v>
      </c>
      <c r="P75" s="276">
        <v>2923</v>
      </c>
      <c r="Q75" s="232">
        <v>0.96343651861821444</v>
      </c>
      <c r="R75" s="204"/>
      <c r="S75" s="272"/>
      <c r="T75" s="205">
        <v>163</v>
      </c>
      <c r="U75" s="232">
        <v>3.6563481381785556E-2</v>
      </c>
      <c r="V75" s="277"/>
      <c r="W75" s="261"/>
      <c r="X75" s="262"/>
      <c r="Y75" s="263"/>
      <c r="Z75" s="263"/>
      <c r="AA75" s="263"/>
      <c r="AB75" s="263"/>
      <c r="AC75" s="263"/>
      <c r="AD75" s="263"/>
      <c r="AE75" s="263"/>
      <c r="AF75" s="263"/>
    </row>
    <row r="76" spans="1:32" s="45" customFormat="1" ht="15" customHeight="1" x14ac:dyDescent="0.2">
      <c r="A76" s="180">
        <v>74</v>
      </c>
      <c r="B76" s="170" t="s">
        <v>48</v>
      </c>
      <c r="C76" s="171" t="s">
        <v>49</v>
      </c>
      <c r="D76" s="142" t="s">
        <v>239</v>
      </c>
      <c r="E76" s="142" t="s">
        <v>29</v>
      </c>
      <c r="F76" s="143" t="s">
        <v>309</v>
      </c>
      <c r="G76" s="143" t="s">
        <v>176</v>
      </c>
      <c r="H76" s="192" t="s">
        <v>240</v>
      </c>
      <c r="I76" s="142" t="s">
        <v>33</v>
      </c>
      <c r="J76" s="216">
        <v>2.1921296296296296E-2</v>
      </c>
      <c r="K76" s="217">
        <v>2</v>
      </c>
      <c r="L76" s="143" t="s">
        <v>53</v>
      </c>
      <c r="M76" s="199">
        <v>4257</v>
      </c>
      <c r="N76" s="138" t="s">
        <v>87</v>
      </c>
      <c r="O76" s="206">
        <v>2522</v>
      </c>
      <c r="P76" s="206"/>
      <c r="Q76" s="233">
        <v>0.59243598778482498</v>
      </c>
      <c r="R76" s="206"/>
      <c r="S76" s="237">
        <v>0</v>
      </c>
      <c r="T76" s="206">
        <v>1735</v>
      </c>
      <c r="U76" s="238">
        <v>0.40756401221517502</v>
      </c>
      <c r="V76" s="206">
        <v>1164</v>
      </c>
      <c r="W76" s="181"/>
      <c r="X76" s="154"/>
      <c r="Y76" s="6"/>
      <c r="Z76" s="6"/>
      <c r="AA76" s="6"/>
      <c r="AB76" s="6"/>
      <c r="AC76" s="6"/>
      <c r="AD76" s="6"/>
      <c r="AE76" s="6"/>
      <c r="AF76" s="6"/>
    </row>
    <row r="77" spans="1:32" s="45" customFormat="1" ht="15" customHeight="1" x14ac:dyDescent="0.2">
      <c r="A77" s="180">
        <v>75</v>
      </c>
      <c r="B77" s="138" t="s">
        <v>66</v>
      </c>
      <c r="C77" s="138" t="s">
        <v>214</v>
      </c>
      <c r="D77" s="138" t="s">
        <v>261</v>
      </c>
      <c r="E77" s="139" t="s">
        <v>29</v>
      </c>
      <c r="F77" s="139" t="s">
        <v>206</v>
      </c>
      <c r="G77" s="139" t="s">
        <v>262</v>
      </c>
      <c r="H77" s="190" t="s">
        <v>263</v>
      </c>
      <c r="I77" s="139" t="s">
        <v>33</v>
      </c>
      <c r="J77" s="214">
        <v>2.7384259259259261E-2</v>
      </c>
      <c r="K77" s="215">
        <v>3</v>
      </c>
      <c r="L77" s="143" t="s">
        <v>34</v>
      </c>
      <c r="M77" s="198">
        <v>3810</v>
      </c>
      <c r="N77" s="138" t="s">
        <v>544</v>
      </c>
      <c r="O77" s="198">
        <v>3616</v>
      </c>
      <c r="P77" s="208">
        <v>1310</v>
      </c>
      <c r="Q77" s="233">
        <v>0.94908136482939631</v>
      </c>
      <c r="R77" s="198">
        <v>0</v>
      </c>
      <c r="S77" s="230">
        <v>0</v>
      </c>
      <c r="T77" s="208">
        <v>194</v>
      </c>
      <c r="U77" s="233">
        <v>5.0918635170603674E-2</v>
      </c>
      <c r="V77" s="207">
        <v>154</v>
      </c>
      <c r="W77" s="181"/>
      <c r="X77" s="154"/>
      <c r="Y77" s="6"/>
      <c r="Z77" s="6"/>
      <c r="AA77" s="6"/>
      <c r="AB77" s="6"/>
      <c r="AC77" s="6"/>
      <c r="AD77" s="6"/>
      <c r="AE77" s="6"/>
      <c r="AF77" s="6"/>
    </row>
    <row r="78" spans="1:32" s="45" customFormat="1" ht="15" customHeight="1" x14ac:dyDescent="0.2">
      <c r="A78" s="180">
        <v>76</v>
      </c>
      <c r="B78" s="170" t="s">
        <v>48</v>
      </c>
      <c r="C78" s="171" t="s">
        <v>219</v>
      </c>
      <c r="D78" s="142" t="s">
        <v>537</v>
      </c>
      <c r="E78" s="142" t="s">
        <v>29</v>
      </c>
      <c r="F78" s="143" t="s">
        <v>206</v>
      </c>
      <c r="G78" s="143" t="s">
        <v>221</v>
      </c>
      <c r="H78" s="192" t="s">
        <v>222</v>
      </c>
      <c r="I78" s="142" t="s">
        <v>33</v>
      </c>
      <c r="J78" s="216">
        <v>0</v>
      </c>
      <c r="K78" s="217">
        <v>0</v>
      </c>
      <c r="L78" s="143" t="s">
        <v>53</v>
      </c>
      <c r="M78" s="199">
        <v>3469</v>
      </c>
      <c r="N78" s="138" t="s">
        <v>87</v>
      </c>
      <c r="O78" s="206">
        <v>65</v>
      </c>
      <c r="P78" s="206"/>
      <c r="Q78" s="233">
        <v>1.8737388296339003E-2</v>
      </c>
      <c r="R78" s="206"/>
      <c r="S78" s="237">
        <v>0</v>
      </c>
      <c r="T78" s="206">
        <v>3404</v>
      </c>
      <c r="U78" s="238">
        <v>0.98126261170366103</v>
      </c>
      <c r="V78" s="206">
        <v>2485</v>
      </c>
      <c r="W78" s="181"/>
      <c r="X78" s="154"/>
      <c r="Y78" s="6"/>
      <c r="Z78" s="6"/>
      <c r="AA78" s="6"/>
      <c r="AB78" s="6"/>
      <c r="AC78" s="6"/>
      <c r="AD78" s="6"/>
      <c r="AE78" s="6"/>
      <c r="AF78" s="6"/>
    </row>
    <row r="79" spans="1:32" s="45" customFormat="1" ht="15" customHeight="1" x14ac:dyDescent="0.2">
      <c r="A79" s="180">
        <v>77</v>
      </c>
      <c r="B79" s="170" t="s">
        <v>48</v>
      </c>
      <c r="C79" s="171" t="s">
        <v>83</v>
      </c>
      <c r="D79" s="172" t="s">
        <v>228</v>
      </c>
      <c r="E79" s="142" t="s">
        <v>29</v>
      </c>
      <c r="F79" s="143" t="s">
        <v>64</v>
      </c>
      <c r="G79" s="143" t="s">
        <v>161</v>
      </c>
      <c r="H79" s="192" t="s">
        <v>229</v>
      </c>
      <c r="I79" s="142" t="s">
        <v>33</v>
      </c>
      <c r="J79" s="216">
        <v>1.5555555555555555E-2</v>
      </c>
      <c r="K79" s="217">
        <v>9</v>
      </c>
      <c r="L79" s="143" t="s">
        <v>53</v>
      </c>
      <c r="M79" s="198">
        <v>3104</v>
      </c>
      <c r="N79" s="138" t="s">
        <v>87</v>
      </c>
      <c r="O79" s="206">
        <v>3104</v>
      </c>
      <c r="P79" s="206"/>
      <c r="Q79" s="233">
        <v>1</v>
      </c>
      <c r="R79" s="206"/>
      <c r="S79" s="237">
        <v>0</v>
      </c>
      <c r="T79" s="206">
        <v>0</v>
      </c>
      <c r="U79" s="238">
        <v>0</v>
      </c>
      <c r="V79" s="206">
        <v>0</v>
      </c>
      <c r="W79" s="181"/>
      <c r="X79" s="154"/>
      <c r="Y79" s="6"/>
      <c r="Z79" s="6"/>
      <c r="AA79" s="6"/>
      <c r="AB79" s="6"/>
      <c r="AC79" s="6"/>
      <c r="AD79" s="6"/>
      <c r="AE79" s="6"/>
      <c r="AF79" s="6"/>
    </row>
    <row r="80" spans="1:32" s="45" customFormat="1" ht="15" customHeight="1" x14ac:dyDescent="0.2">
      <c r="A80" s="180">
        <v>78</v>
      </c>
      <c r="B80" s="174" t="s">
        <v>48</v>
      </c>
      <c r="C80" s="174" t="s">
        <v>49</v>
      </c>
      <c r="D80" s="138" t="s">
        <v>532</v>
      </c>
      <c r="E80" s="174" t="s">
        <v>29</v>
      </c>
      <c r="F80" s="139" t="s">
        <v>80</v>
      </c>
      <c r="G80" s="139" t="s">
        <v>360</v>
      </c>
      <c r="H80" s="190" t="s">
        <v>249</v>
      </c>
      <c r="I80" s="139" t="s">
        <v>533</v>
      </c>
      <c r="J80" s="216">
        <v>6.5277777777777782E-3</v>
      </c>
      <c r="K80" s="217">
        <v>9</v>
      </c>
      <c r="L80" s="143" t="s">
        <v>53</v>
      </c>
      <c r="M80" s="198">
        <v>2868</v>
      </c>
      <c r="N80" s="138" t="s">
        <v>87</v>
      </c>
      <c r="O80" s="206">
        <v>2868</v>
      </c>
      <c r="P80" s="207"/>
      <c r="Q80" s="233">
        <v>1</v>
      </c>
      <c r="R80" s="206"/>
      <c r="S80" s="279">
        <v>0</v>
      </c>
      <c r="T80" s="201">
        <v>0</v>
      </c>
      <c r="U80" s="233">
        <v>0</v>
      </c>
      <c r="V80" s="234">
        <v>0</v>
      </c>
      <c r="W80" s="182"/>
      <c r="X80" s="154"/>
      <c r="Y80" s="6"/>
      <c r="Z80" s="6"/>
      <c r="AA80" s="6"/>
      <c r="AB80" s="6"/>
      <c r="AC80" s="6"/>
      <c r="AD80" s="6"/>
      <c r="AE80" s="6"/>
      <c r="AF80" s="6"/>
    </row>
    <row r="81" spans="1:32" s="45" customFormat="1" ht="15" customHeight="1" x14ac:dyDescent="0.2">
      <c r="A81" s="180">
        <v>79</v>
      </c>
      <c r="B81" s="281" t="s">
        <v>66</v>
      </c>
      <c r="C81" s="171" t="s">
        <v>67</v>
      </c>
      <c r="D81" s="175" t="s">
        <v>208</v>
      </c>
      <c r="E81" s="142" t="s">
        <v>29</v>
      </c>
      <c r="F81" s="143" t="s">
        <v>95</v>
      </c>
      <c r="G81" s="143"/>
      <c r="H81" s="192" t="s">
        <v>209</v>
      </c>
      <c r="I81" s="142" t="s">
        <v>33</v>
      </c>
      <c r="J81" s="216">
        <v>2.8252314814814813E-2</v>
      </c>
      <c r="K81" s="217">
        <v>4</v>
      </c>
      <c r="L81" s="143" t="s">
        <v>34</v>
      </c>
      <c r="M81" s="198">
        <v>2579</v>
      </c>
      <c r="N81" s="138" t="s">
        <v>544</v>
      </c>
      <c r="O81" s="206">
        <v>2472</v>
      </c>
      <c r="P81" s="206">
        <v>352</v>
      </c>
      <c r="Q81" s="233">
        <v>0.95851105079488175</v>
      </c>
      <c r="R81" s="206">
        <v>0</v>
      </c>
      <c r="S81" s="279">
        <v>0</v>
      </c>
      <c r="T81" s="201">
        <v>107</v>
      </c>
      <c r="U81" s="233">
        <v>4.148894920511826E-2</v>
      </c>
      <c r="V81" s="206">
        <v>60</v>
      </c>
      <c r="W81" s="181"/>
      <c r="X81" s="154"/>
      <c r="Y81" s="6"/>
      <c r="Z81" s="6"/>
      <c r="AA81" s="6"/>
      <c r="AB81" s="6"/>
      <c r="AC81" s="6"/>
      <c r="AD81" s="6"/>
      <c r="AE81" s="6"/>
      <c r="AF81" s="6"/>
    </row>
    <row r="82" spans="1:32" s="45" customFormat="1" ht="15" customHeight="1" x14ac:dyDescent="0.2">
      <c r="A82" s="180">
        <v>80</v>
      </c>
      <c r="B82" s="177" t="s">
        <v>48</v>
      </c>
      <c r="C82" s="174" t="s">
        <v>49</v>
      </c>
      <c r="D82" s="174" t="s">
        <v>241</v>
      </c>
      <c r="E82" s="174" t="s">
        <v>29</v>
      </c>
      <c r="F82" s="177" t="s">
        <v>308</v>
      </c>
      <c r="G82" s="177" t="s">
        <v>451</v>
      </c>
      <c r="H82" s="189" t="s">
        <v>243</v>
      </c>
      <c r="I82" s="174" t="s">
        <v>33</v>
      </c>
      <c r="J82" s="222">
        <v>3.6134259259259262E-2</v>
      </c>
      <c r="K82" s="219">
        <v>1</v>
      </c>
      <c r="L82" s="143" t="s">
        <v>53</v>
      </c>
      <c r="M82" s="199">
        <v>2042</v>
      </c>
      <c r="N82" s="174" t="s">
        <v>87</v>
      </c>
      <c r="O82" s="201">
        <v>1540</v>
      </c>
      <c r="P82" s="201"/>
      <c r="Q82" s="233">
        <v>0.75416258570029382</v>
      </c>
      <c r="R82" s="206"/>
      <c r="S82" s="279">
        <v>0</v>
      </c>
      <c r="T82" s="201">
        <v>502</v>
      </c>
      <c r="U82" s="233">
        <v>0.24583741429970618</v>
      </c>
      <c r="V82" s="201">
        <v>290</v>
      </c>
      <c r="W82" s="184"/>
      <c r="X82" s="156"/>
      <c r="Y82" s="24"/>
      <c r="Z82" s="24"/>
      <c r="AA82" s="24"/>
      <c r="AB82" s="24"/>
      <c r="AC82" s="24"/>
      <c r="AD82" s="24"/>
      <c r="AE82" s="24"/>
      <c r="AF82" s="24"/>
    </row>
    <row r="83" spans="1:32" s="45" customFormat="1" ht="15" customHeight="1" x14ac:dyDescent="0.2">
      <c r="A83" s="180">
        <v>81</v>
      </c>
      <c r="B83" s="138" t="s">
        <v>66</v>
      </c>
      <c r="C83" s="138" t="s">
        <v>214</v>
      </c>
      <c r="D83" s="138" t="s">
        <v>246</v>
      </c>
      <c r="E83" s="139" t="s">
        <v>29</v>
      </c>
      <c r="F83" s="139" t="s">
        <v>30</v>
      </c>
      <c r="G83" s="139"/>
      <c r="H83" s="139" t="s">
        <v>247</v>
      </c>
      <c r="I83" s="139" t="s">
        <v>33</v>
      </c>
      <c r="J83" s="216">
        <v>7.037037037037037E-3</v>
      </c>
      <c r="K83" s="217">
        <v>16</v>
      </c>
      <c r="L83" s="143" t="s">
        <v>34</v>
      </c>
      <c r="M83" s="198">
        <v>1945</v>
      </c>
      <c r="N83" s="138" t="s">
        <v>544</v>
      </c>
      <c r="O83" s="206">
        <v>45</v>
      </c>
      <c r="P83" s="207">
        <v>14</v>
      </c>
      <c r="Q83" s="233">
        <v>2.313624678663239E-2</v>
      </c>
      <c r="R83" s="198">
        <v>0</v>
      </c>
      <c r="S83" s="230">
        <v>0</v>
      </c>
      <c r="T83" s="206">
        <v>1900</v>
      </c>
      <c r="U83" s="233">
        <v>0.9768637532133676</v>
      </c>
      <c r="V83" s="207">
        <v>1500</v>
      </c>
      <c r="W83" s="181"/>
      <c r="X83" s="154"/>
      <c r="Y83" s="6"/>
      <c r="Z83" s="6"/>
      <c r="AA83" s="6"/>
      <c r="AB83" s="6"/>
      <c r="AC83" s="6"/>
      <c r="AD83" s="6"/>
      <c r="AE83" s="6"/>
      <c r="AF83" s="6"/>
    </row>
    <row r="84" spans="1:32" s="45" customFormat="1" ht="15" customHeight="1" x14ac:dyDescent="0.2">
      <c r="A84" s="180">
        <v>82</v>
      </c>
      <c r="B84" s="177" t="s">
        <v>66</v>
      </c>
      <c r="C84" s="174" t="s">
        <v>214</v>
      </c>
      <c r="D84" s="174" t="s">
        <v>266</v>
      </c>
      <c r="E84" s="174" t="s">
        <v>29</v>
      </c>
      <c r="F84" s="177" t="s">
        <v>180</v>
      </c>
      <c r="G84" s="177" t="s">
        <v>267</v>
      </c>
      <c r="H84" s="174" t="s">
        <v>268</v>
      </c>
      <c r="I84" s="174" t="s">
        <v>33</v>
      </c>
      <c r="J84" s="218">
        <v>2.3692129629629629E-2</v>
      </c>
      <c r="K84" s="219">
        <v>2</v>
      </c>
      <c r="L84" s="143" t="s">
        <v>34</v>
      </c>
      <c r="M84" s="199">
        <v>1724</v>
      </c>
      <c r="N84" s="174" t="s">
        <v>544</v>
      </c>
      <c r="O84" s="201">
        <v>1461</v>
      </c>
      <c r="P84" s="201">
        <v>434</v>
      </c>
      <c r="Q84" s="233">
        <v>0.84744779582366592</v>
      </c>
      <c r="R84" s="206">
        <v>0</v>
      </c>
      <c r="S84" s="279">
        <v>0</v>
      </c>
      <c r="T84" s="201">
        <v>263</v>
      </c>
      <c r="U84" s="233">
        <v>0.15255220417633411</v>
      </c>
      <c r="V84" s="201">
        <v>101</v>
      </c>
      <c r="W84" s="184"/>
      <c r="X84" s="156"/>
      <c r="Y84" s="24"/>
      <c r="Z84" s="24"/>
      <c r="AA84" s="24"/>
      <c r="AB84" s="24"/>
      <c r="AC84" s="24"/>
      <c r="AD84" s="24"/>
      <c r="AE84" s="24"/>
      <c r="AF84" s="24"/>
    </row>
    <row r="85" spans="1:32" s="45" customFormat="1" ht="15" customHeight="1" x14ac:dyDescent="0.2">
      <c r="A85" s="180">
        <v>83</v>
      </c>
      <c r="B85" s="174" t="s">
        <v>48</v>
      </c>
      <c r="C85" s="174" t="s">
        <v>49</v>
      </c>
      <c r="D85" s="174" t="s">
        <v>252</v>
      </c>
      <c r="E85" s="139" t="s">
        <v>29</v>
      </c>
      <c r="F85" s="177" t="s">
        <v>206</v>
      </c>
      <c r="G85" s="177" t="s">
        <v>262</v>
      </c>
      <c r="H85" s="194" t="s">
        <v>254</v>
      </c>
      <c r="I85" s="174" t="s">
        <v>33</v>
      </c>
      <c r="J85" s="218">
        <v>0.14164351851851853</v>
      </c>
      <c r="K85" s="219">
        <v>3</v>
      </c>
      <c r="L85" s="143" t="s">
        <v>53</v>
      </c>
      <c r="M85" s="199">
        <v>1128</v>
      </c>
      <c r="N85" s="174" t="s">
        <v>87</v>
      </c>
      <c r="O85" s="201">
        <v>1128</v>
      </c>
      <c r="P85" s="201"/>
      <c r="Q85" s="233">
        <v>1</v>
      </c>
      <c r="R85" s="206"/>
      <c r="S85" s="279">
        <v>0</v>
      </c>
      <c r="T85" s="201">
        <v>0</v>
      </c>
      <c r="U85" s="233">
        <v>0</v>
      </c>
      <c r="V85" s="201">
        <v>0</v>
      </c>
      <c r="W85" s="184"/>
      <c r="X85" s="156"/>
      <c r="Y85" s="24"/>
      <c r="Z85" s="24"/>
      <c r="AA85" s="24"/>
      <c r="AB85" s="24"/>
      <c r="AC85" s="24"/>
      <c r="AD85" s="24"/>
      <c r="AE85" s="24"/>
      <c r="AF85" s="24"/>
    </row>
    <row r="86" spans="1:32" s="45" customFormat="1" ht="15" customHeight="1" x14ac:dyDescent="0.2">
      <c r="A86" s="180">
        <v>84</v>
      </c>
      <c r="B86" s="177" t="s">
        <v>26</v>
      </c>
      <c r="C86" s="174" t="s">
        <v>27</v>
      </c>
      <c r="D86" s="174" t="s">
        <v>572</v>
      </c>
      <c r="E86" s="174" t="s">
        <v>29</v>
      </c>
      <c r="F86" s="177" t="s">
        <v>143</v>
      </c>
      <c r="G86" s="177" t="s">
        <v>36</v>
      </c>
      <c r="H86" s="189" t="s">
        <v>573</v>
      </c>
      <c r="I86" s="174" t="s">
        <v>33</v>
      </c>
      <c r="J86" s="218">
        <v>1.8576388888888889E-2</v>
      </c>
      <c r="K86" s="219">
        <v>2</v>
      </c>
      <c r="L86" s="143" t="s">
        <v>34</v>
      </c>
      <c r="M86" s="199">
        <v>695</v>
      </c>
      <c r="N86" s="174" t="s">
        <v>42</v>
      </c>
      <c r="O86" s="201">
        <v>429</v>
      </c>
      <c r="P86" s="201">
        <v>227</v>
      </c>
      <c r="Q86" s="241">
        <v>0.61726618705035974</v>
      </c>
      <c r="R86" s="201">
        <v>0</v>
      </c>
      <c r="S86" s="248">
        <v>0</v>
      </c>
      <c r="T86" s="201">
        <v>266</v>
      </c>
      <c r="U86" s="241">
        <v>0.38273381294964026</v>
      </c>
      <c r="V86" s="201">
        <v>227</v>
      </c>
      <c r="W86" s="184"/>
      <c r="X86" s="156"/>
      <c r="Y86" s="24"/>
      <c r="Z86" s="24"/>
      <c r="AA86" s="24"/>
      <c r="AB86" s="24"/>
      <c r="AC86" s="24"/>
      <c r="AD86" s="24"/>
      <c r="AE86" s="24"/>
      <c r="AF86" s="24"/>
    </row>
    <row r="87" spans="1:32" s="45" customFormat="1" ht="15" customHeight="1" x14ac:dyDescent="0.2">
      <c r="A87" s="180">
        <v>85</v>
      </c>
      <c r="B87" s="174" t="s">
        <v>271</v>
      </c>
      <c r="C87" s="174" t="s">
        <v>272</v>
      </c>
      <c r="D87" s="138" t="s">
        <v>273</v>
      </c>
      <c r="E87" s="174" t="s">
        <v>29</v>
      </c>
      <c r="F87" s="139" t="s">
        <v>318</v>
      </c>
      <c r="G87" s="139" t="s">
        <v>153</v>
      </c>
      <c r="H87" s="139" t="s">
        <v>274</v>
      </c>
      <c r="I87" s="139" t="s">
        <v>33</v>
      </c>
      <c r="J87" s="216">
        <v>8.3680555555555557E-3</v>
      </c>
      <c r="K87" s="217">
        <v>2</v>
      </c>
      <c r="L87" s="143" t="s">
        <v>100</v>
      </c>
      <c r="M87" s="198">
        <v>299</v>
      </c>
      <c r="N87" s="138" t="s">
        <v>567</v>
      </c>
      <c r="O87" s="206">
        <v>261</v>
      </c>
      <c r="P87" s="207"/>
      <c r="Q87" s="233">
        <v>0.87</v>
      </c>
      <c r="R87" s="206">
        <v>0</v>
      </c>
      <c r="S87" s="279">
        <v>0</v>
      </c>
      <c r="T87" s="201">
        <v>38</v>
      </c>
      <c r="U87" s="233">
        <v>0.13</v>
      </c>
      <c r="V87" s="234">
        <v>22</v>
      </c>
      <c r="W87" s="181"/>
      <c r="X87" s="154"/>
      <c r="Y87" s="6"/>
      <c r="Z87" s="6"/>
      <c r="AA87" s="6"/>
      <c r="AB87" s="6"/>
      <c r="AC87" s="6"/>
      <c r="AD87" s="6"/>
      <c r="AE87" s="6"/>
      <c r="AF87" s="6"/>
    </row>
    <row r="88" spans="1:32" s="45" customFormat="1" ht="15" customHeight="1" x14ac:dyDescent="0.2">
      <c r="A88" s="180">
        <v>86</v>
      </c>
      <c r="B88" s="170" t="s">
        <v>66</v>
      </c>
      <c r="C88" s="171" t="s">
        <v>67</v>
      </c>
      <c r="D88" s="172" t="s">
        <v>275</v>
      </c>
      <c r="E88" s="142" t="s">
        <v>29</v>
      </c>
      <c r="F88" s="143" t="s">
        <v>206</v>
      </c>
      <c r="G88" s="143"/>
      <c r="H88" s="143" t="s">
        <v>276</v>
      </c>
      <c r="I88" s="143" t="s">
        <v>33</v>
      </c>
      <c r="J88" s="216">
        <v>0</v>
      </c>
      <c r="K88" s="217">
        <v>0</v>
      </c>
      <c r="L88" s="143" t="s">
        <v>34</v>
      </c>
      <c r="M88" s="199">
        <v>272</v>
      </c>
      <c r="N88" s="138" t="s">
        <v>544</v>
      </c>
      <c r="O88" s="206">
        <v>272</v>
      </c>
      <c r="P88" s="206">
        <v>112</v>
      </c>
      <c r="Q88" s="233">
        <v>1</v>
      </c>
      <c r="R88" s="206">
        <v>0</v>
      </c>
      <c r="S88" s="279">
        <v>0</v>
      </c>
      <c r="T88" s="206">
        <v>0</v>
      </c>
      <c r="U88" s="233">
        <v>0</v>
      </c>
      <c r="V88" s="206">
        <v>0</v>
      </c>
      <c r="W88" s="181"/>
      <c r="X88" s="154"/>
      <c r="Y88" s="6"/>
      <c r="Z88" s="6"/>
      <c r="AA88" s="6"/>
      <c r="AB88" s="6"/>
      <c r="AC88" s="6"/>
      <c r="AD88" s="6"/>
      <c r="AE88" s="6"/>
      <c r="AF88" s="6"/>
    </row>
    <row r="89" spans="1:32" s="45" customFormat="1" ht="15" customHeight="1" x14ac:dyDescent="0.2">
      <c r="A89" s="180">
        <v>87</v>
      </c>
      <c r="B89" s="251" t="s">
        <v>66</v>
      </c>
      <c r="C89" s="252" t="s">
        <v>67</v>
      </c>
      <c r="D89" s="266" t="s">
        <v>284</v>
      </c>
      <c r="E89" s="266" t="s">
        <v>29</v>
      </c>
      <c r="F89" s="251" t="s">
        <v>206</v>
      </c>
      <c r="G89" s="251"/>
      <c r="H89" s="266" t="s">
        <v>285</v>
      </c>
      <c r="I89" s="266" t="s">
        <v>33</v>
      </c>
      <c r="J89" s="267">
        <v>3.7835648148148146E-2</v>
      </c>
      <c r="K89" s="268">
        <v>1</v>
      </c>
      <c r="L89" s="254" t="s">
        <v>34</v>
      </c>
      <c r="M89" s="231">
        <v>112</v>
      </c>
      <c r="N89" s="266" t="s">
        <v>544</v>
      </c>
      <c r="O89" s="231">
        <v>112</v>
      </c>
      <c r="P89" s="231">
        <v>60</v>
      </c>
      <c r="Q89" s="269">
        <v>1</v>
      </c>
      <c r="R89" s="231">
        <v>0</v>
      </c>
      <c r="S89" s="278">
        <v>0</v>
      </c>
      <c r="T89" s="231">
        <v>0</v>
      </c>
      <c r="U89" s="269">
        <v>0</v>
      </c>
      <c r="V89" s="231">
        <v>0</v>
      </c>
      <c r="W89" s="261"/>
      <c r="X89" s="262"/>
      <c r="Y89" s="263"/>
      <c r="Z89" s="263"/>
      <c r="AA89" s="263"/>
      <c r="AB89" s="263"/>
      <c r="AC89" s="263"/>
      <c r="AD89" s="263"/>
      <c r="AE89" s="263"/>
      <c r="AF89" s="263"/>
    </row>
    <row r="90" spans="1:32" s="45" customFormat="1" ht="15" customHeight="1" x14ac:dyDescent="0.2">
      <c r="A90" s="180"/>
      <c r="B90" s="177"/>
      <c r="C90" s="174"/>
      <c r="D90" s="174"/>
      <c r="E90" s="174"/>
      <c r="F90" s="177"/>
      <c r="G90" s="177"/>
      <c r="H90" s="189"/>
      <c r="I90" s="174"/>
      <c r="J90" s="222"/>
      <c r="K90" s="219"/>
      <c r="L90" s="143"/>
      <c r="M90" s="199"/>
      <c r="N90" s="174"/>
      <c r="O90" s="201"/>
      <c r="P90" s="201"/>
      <c r="Q90" s="198"/>
      <c r="R90" s="206"/>
      <c r="S90" s="206"/>
      <c r="T90" s="201"/>
      <c r="U90" s="198"/>
      <c r="V90" s="201"/>
      <c r="W90" s="181"/>
      <c r="X90" s="154"/>
      <c r="Y90" s="6"/>
      <c r="Z90" s="6"/>
      <c r="AA90" s="6"/>
      <c r="AB90" s="6"/>
      <c r="AC90" s="6"/>
      <c r="AD90" s="6"/>
      <c r="AE90" s="6"/>
      <c r="AF90" s="6"/>
    </row>
    <row r="91" spans="1:32" s="45" customFormat="1" ht="15" customHeight="1" x14ac:dyDescent="0.2">
      <c r="A91" s="180"/>
      <c r="B91" s="177"/>
      <c r="C91" s="174"/>
      <c r="D91" s="174"/>
      <c r="E91" s="174"/>
      <c r="F91" s="177"/>
      <c r="G91" s="177"/>
      <c r="H91" s="189"/>
      <c r="I91" s="174"/>
      <c r="J91" s="218"/>
      <c r="K91" s="219"/>
      <c r="L91" s="143"/>
      <c r="M91" s="199"/>
      <c r="N91" s="174"/>
      <c r="O91" s="201"/>
      <c r="P91" s="201"/>
      <c r="Q91" s="241"/>
      <c r="R91" s="201"/>
      <c r="S91" s="242"/>
      <c r="T91" s="201"/>
      <c r="U91" s="241"/>
      <c r="V91" s="201"/>
      <c r="W91" s="184"/>
      <c r="X91" s="156"/>
      <c r="Y91" s="24"/>
      <c r="Z91" s="24"/>
      <c r="AA91" s="24"/>
      <c r="AB91" s="24"/>
      <c r="AC91" s="24"/>
      <c r="AD91" s="24"/>
      <c r="AE91" s="24"/>
      <c r="AF91" s="24"/>
    </row>
    <row r="92" spans="1:32" s="45" customFormat="1" ht="15" customHeight="1" x14ac:dyDescent="0.2">
      <c r="A92" s="180"/>
      <c r="B92" s="170"/>
      <c r="C92" s="171"/>
      <c r="D92" s="175"/>
      <c r="E92" s="142"/>
      <c r="F92" s="143"/>
      <c r="G92" s="143"/>
      <c r="H92" s="143"/>
      <c r="I92" s="142"/>
      <c r="J92" s="216"/>
      <c r="K92" s="217"/>
      <c r="L92" s="143"/>
      <c r="M92" s="198"/>
      <c r="N92" s="138"/>
      <c r="O92" s="206"/>
      <c r="P92" s="206"/>
      <c r="Q92" s="233"/>
      <c r="R92" s="206"/>
      <c r="S92" s="237"/>
      <c r="T92" s="206"/>
      <c r="U92" s="238"/>
      <c r="V92" s="206"/>
      <c r="W92" s="181"/>
      <c r="X92" s="154"/>
      <c r="Y92" s="6"/>
      <c r="Z92" s="6"/>
      <c r="AA92" s="6"/>
      <c r="AB92" s="6"/>
      <c r="AC92" s="6"/>
      <c r="AD92" s="6"/>
      <c r="AE92" s="6"/>
      <c r="AF92" s="6"/>
    </row>
    <row r="93" spans="1:32" ht="15" customHeight="1" x14ac:dyDescent="0.2">
      <c r="A93" s="180"/>
      <c r="B93" s="138"/>
      <c r="C93" s="138"/>
      <c r="D93" s="138"/>
      <c r="E93" s="138"/>
      <c r="F93" s="139"/>
      <c r="G93" s="139"/>
      <c r="H93" s="139"/>
      <c r="I93" s="139"/>
      <c r="J93" s="214"/>
      <c r="K93" s="215"/>
      <c r="L93" s="143"/>
      <c r="M93" s="198"/>
      <c r="N93" s="138"/>
      <c r="O93" s="198"/>
      <c r="P93" s="206"/>
      <c r="Q93" s="233"/>
      <c r="R93" s="198"/>
      <c r="S93" s="230"/>
      <c r="T93" s="208"/>
      <c r="U93" s="233"/>
      <c r="V93" s="208"/>
      <c r="W93" s="184"/>
      <c r="X93" s="156"/>
      <c r="Y93" s="24"/>
      <c r="Z93" s="24"/>
      <c r="AA93" s="24"/>
      <c r="AB93" s="24"/>
      <c r="AC93" s="24"/>
      <c r="AD93" s="24"/>
      <c r="AE93" s="24"/>
      <c r="AF93" s="24"/>
    </row>
    <row r="94" spans="1:32" ht="15" customHeight="1" x14ac:dyDescent="0.2">
      <c r="A94" s="180"/>
      <c r="B94" s="138"/>
      <c r="C94" s="138"/>
      <c r="D94" s="138"/>
      <c r="E94" s="139"/>
      <c r="F94" s="139"/>
      <c r="G94" s="139"/>
      <c r="H94" s="139"/>
      <c r="I94" s="139"/>
      <c r="J94" s="216"/>
      <c r="K94" s="217"/>
      <c r="L94" s="143"/>
      <c r="M94" s="198"/>
      <c r="N94" s="138"/>
      <c r="O94" s="206"/>
      <c r="P94" s="206"/>
      <c r="Q94" s="233"/>
      <c r="R94" s="206"/>
      <c r="S94" s="230"/>
      <c r="T94" s="206"/>
      <c r="U94" s="233"/>
      <c r="V94" s="206"/>
      <c r="W94" s="181"/>
      <c r="X94" s="154"/>
      <c r="Y94" s="6"/>
      <c r="Z94" s="6"/>
      <c r="AA94" s="6"/>
      <c r="AB94" s="6"/>
      <c r="AC94" s="6"/>
      <c r="AD94" s="6"/>
      <c r="AE94" s="6"/>
      <c r="AF94" s="6"/>
    </row>
    <row r="95" spans="1:32" ht="15" customHeight="1" thickBot="1" x14ac:dyDescent="0.25">
      <c r="A95" s="188"/>
      <c r="B95" s="149"/>
      <c r="C95" s="149"/>
      <c r="D95" s="149"/>
      <c r="E95" s="186"/>
      <c r="F95" s="186"/>
      <c r="G95" s="186"/>
      <c r="H95" s="186"/>
      <c r="I95" s="186"/>
      <c r="J95" s="224"/>
      <c r="K95" s="225"/>
      <c r="L95" s="187"/>
      <c r="M95" s="202"/>
      <c r="N95" s="149"/>
      <c r="O95" s="211"/>
      <c r="P95" s="211"/>
      <c r="Q95" s="243"/>
      <c r="R95" s="211"/>
      <c r="S95" s="244"/>
      <c r="T95" s="211"/>
      <c r="U95" s="243"/>
      <c r="V95" s="211"/>
      <c r="W95" s="196"/>
      <c r="X95" s="154"/>
      <c r="Y95" s="6"/>
      <c r="Z95" s="6"/>
      <c r="AA95" s="6"/>
      <c r="AB95" s="6"/>
      <c r="AC95" s="6"/>
      <c r="AD95" s="6"/>
      <c r="AE95" s="6"/>
      <c r="AF95" s="6"/>
    </row>
    <row r="96" spans="1:32" ht="15" customHeight="1" x14ac:dyDescent="0.2">
      <c r="A96" s="164"/>
      <c r="B96" s="164"/>
      <c r="C96" s="164"/>
      <c r="D96" s="164"/>
      <c r="E96" s="164"/>
      <c r="F96" s="165"/>
      <c r="G96" s="165"/>
      <c r="H96" s="164"/>
      <c r="I96" s="164"/>
      <c r="J96" s="164"/>
      <c r="K96" s="164"/>
      <c r="L96" s="164"/>
      <c r="M96" s="166"/>
      <c r="N96" s="164"/>
      <c r="O96" s="166"/>
      <c r="P96" s="164"/>
      <c r="Q96" s="167"/>
      <c r="R96" s="168"/>
      <c r="S96" s="168"/>
      <c r="T96" s="166"/>
      <c r="U96" s="167"/>
      <c r="V96" s="166"/>
      <c r="W96" s="169"/>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sheetData>
  <autoFilter ref="A2:AF95" xr:uid="{5729862E-8218-2142-BF9B-590744B7C539}">
    <sortState xmlns:xlrd2="http://schemas.microsoft.com/office/spreadsheetml/2017/richdata2" ref="A3:AF95">
      <sortCondition descending="1" ref="M2:M95"/>
    </sortState>
  </autoFilter>
  <mergeCells count="3">
    <mergeCell ref="J1:Q1"/>
    <mergeCell ref="R1:S1"/>
    <mergeCell ref="T1:V1"/>
  </mergeCells>
  <dataValidations count="24">
    <dataValidation type="list" allowBlank="1" showInputMessage="1" showErrorMessage="1" sqref="G12 G15 G10 G23" xr:uid="{31E13277-858C-E747-BC9A-5E5DA05D5856}">
      <formula1>INDIRECT($E$10)</formula1>
    </dataValidation>
    <dataValidation type="list" allowBlank="1" showInputMessage="1" showErrorMessage="1" sqref="G13:G14 G9:G10 G90" xr:uid="{4A0A3F9E-CF36-254A-9F83-42DD5D85FB56}">
      <formula1>INDIRECT($E$9)</formula1>
    </dataValidation>
    <dataValidation type="list" allowBlank="1" showInputMessage="1" showErrorMessage="1" sqref="G3:G5 G16 G82 G84 G95" xr:uid="{434FDDC0-4A86-5F42-9516-F47F6CD9EC08}">
      <formula1>INDIRECT($E$3)</formula1>
    </dataValidation>
    <dataValidation type="list" allowBlank="1" showInputMessage="1" showErrorMessage="1" sqref="G4:G5 G18 G51 G86" xr:uid="{615981D9-8560-8B43-ADB3-F04DDBA202D0}">
      <formula1>INDIRECT($E$5)</formula1>
    </dataValidation>
    <dataValidation type="list" allowBlank="1" showInputMessage="1" showErrorMessage="1" sqref="L3:L15" xr:uid="{F71B9F15-B08D-8845-90A6-A768699842DE}">
      <formula1>Spôsob_nákupu</formula1>
    </dataValidation>
    <dataValidation type="list" allowBlank="1" showInputMessage="1" showErrorMessage="1" sqref="F3:F28 F50:F52 F82:F90 F92 F95" xr:uid="{DE6BD36B-DA8A-C445-AC0F-799EB1851B26}">
      <formula1>Kategórie</formula1>
    </dataValidation>
    <dataValidation type="list" allowBlank="1" showInputMessage="1" showErrorMessage="1" sqref="G4 G15 G8:G12 G21 G89" xr:uid="{4A1950A9-2607-FD4E-8F99-96E07B15A4C7}">
      <formula1>INDIRECT($E$8)</formula1>
    </dataValidation>
    <dataValidation type="list" allowBlank="1" showInputMessage="1" showErrorMessage="1" sqref="G7 G20 G88" xr:uid="{6BE7591A-A311-8542-A1FC-71F61C91879F}">
      <formula1>INDIRECT($E$7)</formula1>
    </dataValidation>
    <dataValidation type="list" allowBlank="1" showInputMessage="1" showErrorMessage="1" sqref="G15 G10:G12 G24" xr:uid="{04DBB996-2FF0-BC48-8AE3-4BAE31FF8719}">
      <formula1>INDIRECT($E$11)</formula1>
    </dataValidation>
    <dataValidation type="list" allowBlank="1" showInputMessage="1" showErrorMessage="1" sqref="G13:G14 G26" xr:uid="{180EF55E-B1B8-1C4F-B7B4-79413E786F5A}">
      <formula1>INDIRECT($E$13)</formula1>
    </dataValidation>
    <dataValidation type="list" allowBlank="1" showInputMessage="1" showErrorMessage="1" sqref="G12 G15 G25" xr:uid="{5117F7DE-F49E-F741-93F3-F4B51FE7D3CC}">
      <formula1>INDIRECT($E$12)</formula1>
    </dataValidation>
    <dataValidation type="list" allowBlank="1" showInputMessage="1" showErrorMessage="1" sqref="G6 G22" xr:uid="{6916E15B-43C4-2B49-8F59-9AB351681C69}">
      <formula1>INDIRECT(F6)</formula1>
    </dataValidation>
    <dataValidation type="list" allowBlank="1" showInputMessage="1" showErrorMessage="1" sqref="G28" xr:uid="{188CA202-E341-2246-902C-32451B6D6858}">
      <formula1>INDIRECT($E$15)</formula1>
    </dataValidation>
    <dataValidation type="list" allowBlank="1" showInputMessage="1" showErrorMessage="1" sqref="G27" xr:uid="{5F87DAF3-893D-FA41-AD08-B1C3754E9FE8}">
      <formula1>INDIRECT($E$14)</formula1>
    </dataValidation>
    <dataValidation type="list" allowBlank="1" showInputMessage="1" showErrorMessage="1" sqref="G19 G52 G87 G92" xr:uid="{1F2F39F6-0582-534C-A3CB-EA76CDB17D16}">
      <formula1>INDIRECT($E$6)</formula1>
    </dataValidation>
    <dataValidation type="list" allowBlank="1" showInputMessage="1" showErrorMessage="1" sqref="G17 G50 G85" xr:uid="{DB74ADD9-B813-F344-B51A-2F902AB09D59}">
      <formula1>INDIRECT($E$4)</formula1>
    </dataValidation>
    <dataValidation type="list" allowBlank="1" showErrorMessage="1" sqref="F44:F49" xr:uid="{617FFD12-5429-BF4B-B97F-D0A309C771AD}">
      <formula1>Kategórie</formula1>
    </dataValidation>
    <dataValidation type="list" allowBlank="1" showErrorMessage="1" sqref="G47" xr:uid="{293B6436-55F0-B24B-BA8D-EC78E66E59B8}">
      <formula1>INDIRECT($E$7)</formula1>
    </dataValidation>
    <dataValidation type="list" allowBlank="1" showErrorMessage="1" sqref="G46" xr:uid="{1ADD96A0-7C38-E149-B5E0-2130B14A5BE4}">
      <formula1>INDIRECT($E$6)</formula1>
    </dataValidation>
    <dataValidation type="list" allowBlank="1" showErrorMessage="1" sqref="G45" xr:uid="{E2080625-3E26-BE41-B73D-D4339E7727A2}">
      <formula1>INDIRECT($E$5)</formula1>
    </dataValidation>
    <dataValidation type="list" allowBlank="1" showErrorMessage="1" sqref="G44" xr:uid="{C0A3C1D7-83B6-F34F-9E09-D1FCBF974AB6}">
      <formula1>INDIRECT($E$4)</formula1>
    </dataValidation>
    <dataValidation type="list" allowBlank="1" showErrorMessage="1" sqref="G48" xr:uid="{13BF5A96-2039-E649-88AD-123B39DACEEE}">
      <formula1>INDIRECT($E$8)</formula1>
    </dataValidation>
    <dataValidation type="list" allowBlank="1" showErrorMessage="1" sqref="G49" xr:uid="{2D340ABC-9782-7544-9D0C-D7121F8E90ED}">
      <formula1>INDIRECT($E$9)</formula1>
    </dataValidation>
    <dataValidation type="list" allowBlank="1" showInputMessage="1" showErrorMessage="1" sqref="G83" xr:uid="{76DF618E-9D1C-C64E-A2D0-E10D413028CB}">
      <formula1>INDIRECT(#REF!)</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FA88-B966-D640-A3EC-0D3FC087D01A}">
  <dimension ref="A1:AF108"/>
  <sheetViews>
    <sheetView showGridLines="0" topLeftCell="A57" workbookViewId="0">
      <selection activeCell="M3" sqref="M3:M85"/>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296" t="s">
        <v>26</v>
      </c>
      <c r="C3" s="297" t="s">
        <v>27</v>
      </c>
      <c r="D3" s="298" t="s">
        <v>28</v>
      </c>
      <c r="E3" s="297" t="s">
        <v>29</v>
      </c>
      <c r="F3" s="299" t="s">
        <v>30</v>
      </c>
      <c r="G3" s="299" t="s">
        <v>31</v>
      </c>
      <c r="H3" s="299" t="s">
        <v>32</v>
      </c>
      <c r="I3" s="297" t="s">
        <v>33</v>
      </c>
      <c r="J3" s="300">
        <v>2.6655092592592591E-2</v>
      </c>
      <c r="K3" s="301">
        <v>31</v>
      </c>
      <c r="L3" s="299" t="s">
        <v>34</v>
      </c>
      <c r="M3" s="302">
        <v>1650610</v>
      </c>
      <c r="N3" s="304" t="s">
        <v>543</v>
      </c>
      <c r="O3" s="292">
        <v>1271180</v>
      </c>
      <c r="P3" s="292" t="s">
        <v>36</v>
      </c>
      <c r="Q3" s="295">
        <v>0.77012740744330888</v>
      </c>
      <c r="R3" s="292">
        <v>0</v>
      </c>
      <c r="S3" s="305">
        <v>0</v>
      </c>
      <c r="T3" s="292">
        <v>379430</v>
      </c>
      <c r="U3" s="306">
        <v>0.22987259255669115</v>
      </c>
      <c r="V3" s="292">
        <v>97627</v>
      </c>
      <c r="W3" s="307"/>
      <c r="X3" s="262"/>
      <c r="Y3" s="263"/>
      <c r="Z3" s="263"/>
      <c r="AA3" s="263"/>
      <c r="AB3" s="263"/>
      <c r="AC3" s="263"/>
      <c r="AD3" s="263"/>
      <c r="AE3" s="263"/>
      <c r="AF3" s="263"/>
    </row>
    <row r="4" spans="1:32" s="45" customFormat="1" ht="17" customHeight="1" x14ac:dyDescent="0.2">
      <c r="A4" s="180">
        <v>2</v>
      </c>
      <c r="B4" s="138" t="s">
        <v>48</v>
      </c>
      <c r="C4" s="138" t="s">
        <v>49</v>
      </c>
      <c r="D4" s="138" t="s">
        <v>118</v>
      </c>
      <c r="E4" s="139" t="s">
        <v>29</v>
      </c>
      <c r="F4" s="139" t="s">
        <v>30</v>
      </c>
      <c r="G4" s="139" t="s">
        <v>98</v>
      </c>
      <c r="H4" s="139" t="s">
        <v>120</v>
      </c>
      <c r="I4" s="139" t="s">
        <v>33</v>
      </c>
      <c r="J4" s="214">
        <v>2.6805555555555555E-2</v>
      </c>
      <c r="K4" s="215">
        <v>20</v>
      </c>
      <c r="L4" s="143" t="s">
        <v>53</v>
      </c>
      <c r="M4" s="198">
        <v>944705</v>
      </c>
      <c r="N4" s="138" t="s">
        <v>87</v>
      </c>
      <c r="O4" s="204">
        <v>419442</v>
      </c>
      <c r="P4" s="205"/>
      <c r="Q4" s="229">
        <v>0.44399256910887525</v>
      </c>
      <c r="R4" s="204">
        <v>0</v>
      </c>
      <c r="S4" s="230">
        <v>0</v>
      </c>
      <c r="T4" s="231">
        <v>525263</v>
      </c>
      <c r="U4" s="232">
        <v>0.5560074308911247</v>
      </c>
      <c r="V4" s="231">
        <v>258446</v>
      </c>
      <c r="W4" s="181"/>
      <c r="X4" s="154"/>
      <c r="Y4" s="6"/>
      <c r="Z4" s="6"/>
      <c r="AA4" s="6"/>
      <c r="AB4" s="6"/>
      <c r="AC4" s="6"/>
      <c r="AD4" s="6"/>
      <c r="AE4" s="6"/>
      <c r="AF4" s="6"/>
    </row>
    <row r="5" spans="1:32" s="45" customFormat="1" ht="16" customHeight="1" x14ac:dyDescent="0.2">
      <c r="A5" s="180">
        <v>3</v>
      </c>
      <c r="B5" s="281" t="s">
        <v>524</v>
      </c>
      <c r="C5" s="171" t="s">
        <v>554</v>
      </c>
      <c r="D5" s="175" t="s">
        <v>288</v>
      </c>
      <c r="E5" s="142" t="s">
        <v>29</v>
      </c>
      <c r="F5" s="143" t="s">
        <v>64</v>
      </c>
      <c r="G5" s="143"/>
      <c r="H5" s="143" t="s">
        <v>558</v>
      </c>
      <c r="I5" s="142" t="s">
        <v>557</v>
      </c>
      <c r="J5" s="216">
        <v>1.1921296296296296E-2</v>
      </c>
      <c r="K5" s="217">
        <v>5</v>
      </c>
      <c r="L5" s="143" t="s">
        <v>41</v>
      </c>
      <c r="M5" s="198">
        <v>889416</v>
      </c>
      <c r="N5" s="138" t="s">
        <v>47</v>
      </c>
      <c r="O5" s="206">
        <v>72993</v>
      </c>
      <c r="P5" s="206">
        <v>82553</v>
      </c>
      <c r="Q5" s="233">
        <v>8.2068458404166336E-2</v>
      </c>
      <c r="R5" s="206">
        <v>0</v>
      </c>
      <c r="S5" s="279">
        <v>0</v>
      </c>
      <c r="T5" s="201">
        <v>816423</v>
      </c>
      <c r="U5" s="233">
        <v>0.91793154159583368</v>
      </c>
      <c r="V5" s="206">
        <v>588261</v>
      </c>
      <c r="W5" s="181"/>
      <c r="X5" s="154"/>
      <c r="Y5" s="6"/>
      <c r="Z5" s="6"/>
      <c r="AA5" s="6"/>
      <c r="AB5" s="6"/>
      <c r="AC5" s="6"/>
      <c r="AD5" s="6"/>
      <c r="AE5" s="6"/>
      <c r="AF5" s="6"/>
    </row>
    <row r="6" spans="1:32" s="45" customFormat="1" ht="17" customHeight="1" x14ac:dyDescent="0.2">
      <c r="A6" s="180">
        <v>4</v>
      </c>
      <c r="B6" s="170" t="s">
        <v>55</v>
      </c>
      <c r="C6" s="171" t="s">
        <v>56</v>
      </c>
      <c r="D6" s="172" t="s">
        <v>508</v>
      </c>
      <c r="E6" s="142" t="s">
        <v>29</v>
      </c>
      <c r="F6" s="143" t="s">
        <v>30</v>
      </c>
      <c r="G6" s="143" t="s">
        <v>31</v>
      </c>
      <c r="H6" s="143" t="s">
        <v>76</v>
      </c>
      <c r="I6" s="143" t="s">
        <v>33</v>
      </c>
      <c r="J6" s="216">
        <v>2.768944931712963E-2</v>
      </c>
      <c r="K6" s="217">
        <v>19</v>
      </c>
      <c r="L6" s="143" t="s">
        <v>34</v>
      </c>
      <c r="M6" s="199">
        <v>588413</v>
      </c>
      <c r="N6" s="138" t="s">
        <v>59</v>
      </c>
      <c r="O6" s="206">
        <v>244680</v>
      </c>
      <c r="P6" s="206">
        <v>97872</v>
      </c>
      <c r="Q6" s="233">
        <v>0.41583037764291408</v>
      </c>
      <c r="R6" s="206">
        <v>41475</v>
      </c>
      <c r="S6" s="279">
        <v>7.0486206117132008E-2</v>
      </c>
      <c r="T6" s="206">
        <v>302258</v>
      </c>
      <c r="U6" s="233">
        <v>0.51368341623995395</v>
      </c>
      <c r="V6" s="206">
        <v>116075</v>
      </c>
      <c r="W6" s="181"/>
      <c r="X6" s="154"/>
      <c r="Y6" s="6"/>
      <c r="Z6" s="6"/>
      <c r="AA6" s="6"/>
      <c r="AB6" s="6"/>
      <c r="AC6" s="6"/>
      <c r="AD6" s="6"/>
      <c r="AE6" s="6"/>
      <c r="AF6" s="6"/>
    </row>
    <row r="7" spans="1:32" s="45" customFormat="1" ht="17" customHeight="1" x14ac:dyDescent="0.2">
      <c r="A7" s="180">
        <v>5</v>
      </c>
      <c r="B7" s="251" t="s">
        <v>26</v>
      </c>
      <c r="C7" s="252" t="s">
        <v>27</v>
      </c>
      <c r="D7" s="266" t="s">
        <v>63</v>
      </c>
      <c r="E7" s="266" t="s">
        <v>29</v>
      </c>
      <c r="F7" s="251" t="s">
        <v>64</v>
      </c>
      <c r="G7" s="251" t="s">
        <v>36</v>
      </c>
      <c r="H7" s="266" t="s">
        <v>65</v>
      </c>
      <c r="I7" s="266" t="s">
        <v>33</v>
      </c>
      <c r="J7" s="267">
        <v>1.5520833333333333E-2</v>
      </c>
      <c r="K7" s="268">
        <v>5</v>
      </c>
      <c r="L7" s="254" t="s">
        <v>34</v>
      </c>
      <c r="M7" s="231">
        <v>574646</v>
      </c>
      <c r="N7" s="266" t="s">
        <v>543</v>
      </c>
      <c r="O7" s="231">
        <v>394682</v>
      </c>
      <c r="P7" s="231" t="s">
        <v>36</v>
      </c>
      <c r="Q7" s="269">
        <v>0.68682632438057523</v>
      </c>
      <c r="R7" s="231">
        <v>0</v>
      </c>
      <c r="S7" s="278">
        <v>0</v>
      </c>
      <c r="T7" s="231">
        <v>179964</v>
      </c>
      <c r="U7" s="269">
        <v>0.31317367561942483</v>
      </c>
      <c r="V7" s="231">
        <v>74477</v>
      </c>
      <c r="W7" s="261"/>
      <c r="X7" s="262"/>
      <c r="Y7" s="263"/>
      <c r="Z7" s="263"/>
      <c r="AA7" s="263"/>
      <c r="AB7" s="263"/>
      <c r="AC7" s="263"/>
      <c r="AD7" s="263"/>
      <c r="AE7" s="263"/>
      <c r="AF7" s="263"/>
    </row>
    <row r="8" spans="1:32" s="45" customFormat="1" ht="17" customHeight="1" x14ac:dyDescent="0.2">
      <c r="A8" s="180">
        <v>6</v>
      </c>
      <c r="B8" s="138" t="s">
        <v>37</v>
      </c>
      <c r="C8" s="138" t="s">
        <v>37</v>
      </c>
      <c r="D8" s="138" t="s">
        <v>38</v>
      </c>
      <c r="E8" s="139" t="s">
        <v>29</v>
      </c>
      <c r="F8" s="139" t="s">
        <v>300</v>
      </c>
      <c r="G8" s="139"/>
      <c r="H8" s="139" t="s">
        <v>40</v>
      </c>
      <c r="I8" s="139" t="s">
        <v>33</v>
      </c>
      <c r="J8" s="216">
        <v>1.9861111111111111E-2</v>
      </c>
      <c r="K8" s="217">
        <v>5</v>
      </c>
      <c r="L8" s="143" t="s">
        <v>41</v>
      </c>
      <c r="M8" s="198">
        <v>570198</v>
      </c>
      <c r="N8" s="138" t="s">
        <v>42</v>
      </c>
      <c r="O8" s="206">
        <v>541983</v>
      </c>
      <c r="P8" s="208">
        <v>247376</v>
      </c>
      <c r="Q8" s="233">
        <v>0.95051718876600755</v>
      </c>
      <c r="R8" s="198"/>
      <c r="S8" s="230"/>
      <c r="T8" s="206">
        <v>28215</v>
      </c>
      <c r="U8" s="233">
        <v>4.9482811233992403E-2</v>
      </c>
      <c r="V8" s="207"/>
      <c r="W8" s="181"/>
      <c r="X8" s="154"/>
      <c r="Y8" s="6"/>
      <c r="Z8" s="6"/>
      <c r="AA8" s="6"/>
      <c r="AB8" s="6"/>
      <c r="AC8" s="6"/>
      <c r="AD8" s="6"/>
      <c r="AE8" s="6"/>
      <c r="AF8" s="6"/>
    </row>
    <row r="9" spans="1:32" s="45" customFormat="1" ht="17" customHeight="1" x14ac:dyDescent="0.2">
      <c r="A9" s="180">
        <v>7</v>
      </c>
      <c r="B9" s="138" t="s">
        <v>55</v>
      </c>
      <c r="C9" s="138" t="s">
        <v>56</v>
      </c>
      <c r="D9" s="138" t="s">
        <v>57</v>
      </c>
      <c r="E9" s="139" t="s">
        <v>29</v>
      </c>
      <c r="F9" s="139" t="s">
        <v>30</v>
      </c>
      <c r="G9" s="139" t="s">
        <v>31</v>
      </c>
      <c r="H9" s="139" t="s">
        <v>58</v>
      </c>
      <c r="I9" s="139" t="s">
        <v>33</v>
      </c>
      <c r="J9" s="216">
        <v>8.9612268518518522E-3</v>
      </c>
      <c r="K9" s="217">
        <v>24</v>
      </c>
      <c r="L9" s="143" t="s">
        <v>34</v>
      </c>
      <c r="M9" s="198">
        <v>469821</v>
      </c>
      <c r="N9" s="138" t="s">
        <v>59</v>
      </c>
      <c r="O9" s="206">
        <v>290082</v>
      </c>
      <c r="P9" s="207">
        <v>116032</v>
      </c>
      <c r="Q9" s="233">
        <v>0.61743089389363182</v>
      </c>
      <c r="R9" s="198">
        <v>58321</v>
      </c>
      <c r="S9" s="230">
        <v>0.12413451080305052</v>
      </c>
      <c r="T9" s="206">
        <v>121418</v>
      </c>
      <c r="U9" s="233">
        <v>0.25843459530331764</v>
      </c>
      <c r="V9" s="207">
        <v>27859.637442504354</v>
      </c>
      <c r="W9" s="181"/>
      <c r="X9" s="154"/>
      <c r="Y9" s="6"/>
      <c r="Z9" s="6"/>
      <c r="AA9" s="6"/>
      <c r="AB9" s="6"/>
      <c r="AC9" s="6"/>
      <c r="AD9" s="6"/>
      <c r="AE9" s="6"/>
      <c r="AF9" s="6"/>
    </row>
    <row r="10" spans="1:32" s="45" customFormat="1" ht="17" customHeight="1" x14ac:dyDescent="0.2">
      <c r="A10" s="180">
        <v>8</v>
      </c>
      <c r="B10" s="138" t="s">
        <v>48</v>
      </c>
      <c r="C10" s="138" t="s">
        <v>49</v>
      </c>
      <c r="D10" s="138" t="s">
        <v>79</v>
      </c>
      <c r="E10" s="139" t="s">
        <v>29</v>
      </c>
      <c r="F10" s="139" t="s">
        <v>80</v>
      </c>
      <c r="G10" s="139" t="s">
        <v>81</v>
      </c>
      <c r="H10" s="139" t="s">
        <v>82</v>
      </c>
      <c r="I10" s="139" t="s">
        <v>531</v>
      </c>
      <c r="J10" s="214">
        <v>3.2881944444444443E-2</v>
      </c>
      <c r="K10" s="215">
        <v>4</v>
      </c>
      <c r="L10" s="143" t="s">
        <v>53</v>
      </c>
      <c r="M10" s="290">
        <v>452153</v>
      </c>
      <c r="N10" s="138" t="s">
        <v>87</v>
      </c>
      <c r="O10" s="198">
        <v>323321</v>
      </c>
      <c r="P10" s="208"/>
      <c r="Q10" s="233">
        <v>0.71506989890590134</v>
      </c>
      <c r="R10" s="198"/>
      <c r="S10" s="230">
        <v>0</v>
      </c>
      <c r="T10" s="208">
        <v>128832</v>
      </c>
      <c r="U10" s="233">
        <v>0.28493010109409866</v>
      </c>
      <c r="V10" s="207">
        <v>23929</v>
      </c>
      <c r="W10" s="181"/>
      <c r="X10" s="154"/>
      <c r="Y10" s="6"/>
      <c r="Z10" s="6"/>
      <c r="AA10" s="6"/>
      <c r="AB10" s="6"/>
      <c r="AC10" s="6"/>
      <c r="AD10" s="6"/>
      <c r="AE10" s="6"/>
      <c r="AF10" s="6"/>
    </row>
    <row r="11" spans="1:32" s="45" customFormat="1" ht="17" customHeight="1" x14ac:dyDescent="0.2">
      <c r="A11" s="180">
        <v>9</v>
      </c>
      <c r="B11" s="177" t="s">
        <v>524</v>
      </c>
      <c r="C11" s="174" t="s">
        <v>554</v>
      </c>
      <c r="D11" s="174" t="s">
        <v>562</v>
      </c>
      <c r="E11" s="174" t="s">
        <v>29</v>
      </c>
      <c r="F11" s="177" t="s">
        <v>30</v>
      </c>
      <c r="G11" s="177"/>
      <c r="H11" s="189" t="s">
        <v>563</v>
      </c>
      <c r="I11" s="177" t="s">
        <v>557</v>
      </c>
      <c r="J11" s="218">
        <v>2.013888888888889E-2</v>
      </c>
      <c r="K11" s="219">
        <v>20</v>
      </c>
      <c r="L11" s="143" t="s">
        <v>41</v>
      </c>
      <c r="M11" s="199">
        <v>367338</v>
      </c>
      <c r="N11" s="174" t="s">
        <v>47</v>
      </c>
      <c r="O11" s="201">
        <v>233527</v>
      </c>
      <c r="P11" s="201">
        <v>117122</v>
      </c>
      <c r="Q11" s="233">
        <v>0.63572785826677336</v>
      </c>
      <c r="R11" s="206">
        <v>0</v>
      </c>
      <c r="S11" s="279">
        <v>0</v>
      </c>
      <c r="T11" s="201">
        <v>133811</v>
      </c>
      <c r="U11" s="233">
        <v>0.36427214173322664</v>
      </c>
      <c r="V11" s="201">
        <v>88139</v>
      </c>
      <c r="W11" s="184"/>
      <c r="X11" s="156"/>
      <c r="Y11" s="24"/>
      <c r="Z11" s="24"/>
      <c r="AA11" s="24"/>
      <c r="AB11" s="24"/>
      <c r="AC11" s="24"/>
      <c r="AD11" s="24"/>
      <c r="AE11" s="24"/>
      <c r="AF11" s="24"/>
    </row>
    <row r="12" spans="1:32" s="45" customFormat="1" ht="17" customHeight="1" x14ac:dyDescent="0.2">
      <c r="A12" s="180">
        <v>10</v>
      </c>
      <c r="B12" s="177" t="s">
        <v>26</v>
      </c>
      <c r="C12" s="174" t="s">
        <v>27</v>
      </c>
      <c r="D12" s="174" t="s">
        <v>525</v>
      </c>
      <c r="E12" s="174" t="s">
        <v>29</v>
      </c>
      <c r="F12" s="177" t="s">
        <v>30</v>
      </c>
      <c r="G12" s="177" t="s">
        <v>36</v>
      </c>
      <c r="H12" s="174" t="s">
        <v>526</v>
      </c>
      <c r="I12" s="174" t="s">
        <v>33</v>
      </c>
      <c r="J12" s="218">
        <v>3.1909722222222221E-2</v>
      </c>
      <c r="K12" s="219">
        <v>10</v>
      </c>
      <c r="L12" s="143" t="s">
        <v>34</v>
      </c>
      <c r="M12" s="199">
        <v>323279</v>
      </c>
      <c r="N12" s="174" t="s">
        <v>42</v>
      </c>
      <c r="O12" s="201">
        <v>51908</v>
      </c>
      <c r="P12" s="201">
        <v>30772</v>
      </c>
      <c r="Q12" s="233">
        <v>0.16056718809449422</v>
      </c>
      <c r="R12" s="206">
        <v>0</v>
      </c>
      <c r="S12" s="279">
        <v>0</v>
      </c>
      <c r="T12" s="201">
        <v>271371</v>
      </c>
      <c r="U12" s="233">
        <v>0.83943281190550578</v>
      </c>
      <c r="V12" s="201">
        <v>107100</v>
      </c>
      <c r="W12" s="184"/>
      <c r="X12" s="156"/>
      <c r="Y12" s="24"/>
      <c r="Z12" s="24"/>
      <c r="AA12" s="24"/>
      <c r="AB12" s="24"/>
      <c r="AC12" s="24"/>
      <c r="AD12" s="24"/>
      <c r="AE12" s="24"/>
      <c r="AF12" s="24"/>
    </row>
    <row r="13" spans="1:32" s="45" customFormat="1" ht="17" customHeight="1" x14ac:dyDescent="0.2">
      <c r="A13" s="180">
        <v>11</v>
      </c>
      <c r="B13" s="138" t="s">
        <v>55</v>
      </c>
      <c r="C13" s="138" t="s">
        <v>56</v>
      </c>
      <c r="D13" s="138" t="s">
        <v>509</v>
      </c>
      <c r="E13" s="139" t="s">
        <v>29</v>
      </c>
      <c r="F13" s="139" t="s">
        <v>30</v>
      </c>
      <c r="G13" s="139" t="s">
        <v>31</v>
      </c>
      <c r="H13" s="139" t="s">
        <v>74</v>
      </c>
      <c r="I13" s="139" t="s">
        <v>33</v>
      </c>
      <c r="J13" s="216">
        <v>9.6229522789351846E-3</v>
      </c>
      <c r="K13" s="217">
        <v>26</v>
      </c>
      <c r="L13" s="143" t="s">
        <v>34</v>
      </c>
      <c r="M13" s="199">
        <v>300825</v>
      </c>
      <c r="N13" s="138" t="s">
        <v>59</v>
      </c>
      <c r="O13" s="206">
        <v>207726</v>
      </c>
      <c r="P13" s="206">
        <v>83090</v>
      </c>
      <c r="Q13" s="233">
        <v>0.6905210670655697</v>
      </c>
      <c r="R13" s="206">
        <v>39103</v>
      </c>
      <c r="S13" s="230">
        <v>0.12998587218482507</v>
      </c>
      <c r="T13" s="206">
        <v>53996</v>
      </c>
      <c r="U13" s="233">
        <v>0.17949306074960525</v>
      </c>
      <c r="V13" s="206">
        <v>12389.505537444738</v>
      </c>
      <c r="W13" s="185"/>
      <c r="X13" s="2"/>
      <c r="Y13" s="3"/>
      <c r="Z13" s="3"/>
      <c r="AA13" s="3"/>
      <c r="AB13" s="3"/>
      <c r="AC13" s="3"/>
      <c r="AD13" s="3"/>
      <c r="AE13" s="3"/>
      <c r="AF13" s="3"/>
    </row>
    <row r="14" spans="1:32" s="264" customFormat="1" ht="17" customHeight="1" x14ac:dyDescent="0.2">
      <c r="A14" s="180">
        <v>12</v>
      </c>
      <c r="B14" s="170" t="s">
        <v>66</v>
      </c>
      <c r="C14" s="171" t="s">
        <v>67</v>
      </c>
      <c r="D14" s="172" t="s">
        <v>68</v>
      </c>
      <c r="E14" s="142" t="s">
        <v>29</v>
      </c>
      <c r="F14" s="143" t="s">
        <v>64</v>
      </c>
      <c r="G14" s="143"/>
      <c r="H14" s="143" t="s">
        <v>69</v>
      </c>
      <c r="I14" s="143" t="s">
        <v>33</v>
      </c>
      <c r="J14" s="216">
        <v>2.6238425925925925E-2</v>
      </c>
      <c r="K14" s="217">
        <v>5</v>
      </c>
      <c r="L14" s="143" t="s">
        <v>34</v>
      </c>
      <c r="M14" s="199">
        <v>280266</v>
      </c>
      <c r="N14" s="138" t="s">
        <v>544</v>
      </c>
      <c r="O14" s="206">
        <v>174666</v>
      </c>
      <c r="P14" s="206">
        <v>69527</v>
      </c>
      <c r="Q14" s="233">
        <v>0.62321508852304597</v>
      </c>
      <c r="R14" s="206">
        <v>0</v>
      </c>
      <c r="S14" s="237">
        <v>0</v>
      </c>
      <c r="T14" s="206">
        <v>105600</v>
      </c>
      <c r="U14" s="238">
        <v>0.37678491147695403</v>
      </c>
      <c r="V14" s="206">
        <v>40900</v>
      </c>
      <c r="W14" s="181"/>
      <c r="X14" s="154"/>
      <c r="Y14" s="6"/>
      <c r="Z14" s="6"/>
      <c r="AA14" s="6"/>
      <c r="AB14" s="6"/>
      <c r="AC14" s="6"/>
      <c r="AD14" s="6"/>
      <c r="AE14" s="6"/>
      <c r="AF14" s="6"/>
    </row>
    <row r="15" spans="1:32" s="264" customFormat="1" ht="17" customHeight="1" x14ac:dyDescent="0.2">
      <c r="A15" s="180">
        <v>13</v>
      </c>
      <c r="B15" s="177" t="s">
        <v>48</v>
      </c>
      <c r="C15" s="174" t="s">
        <v>49</v>
      </c>
      <c r="D15" s="174" t="s">
        <v>50</v>
      </c>
      <c r="E15" s="174" t="s">
        <v>29</v>
      </c>
      <c r="F15" s="177" t="s">
        <v>300</v>
      </c>
      <c r="G15" s="177"/>
      <c r="H15" s="191" t="s">
        <v>51</v>
      </c>
      <c r="I15" s="174" t="s">
        <v>531</v>
      </c>
      <c r="J15" s="218">
        <v>3.2881944444444443E-2</v>
      </c>
      <c r="K15" s="219">
        <v>0</v>
      </c>
      <c r="L15" s="143" t="s">
        <v>53</v>
      </c>
      <c r="M15" s="199">
        <v>231738</v>
      </c>
      <c r="N15" s="174" t="s">
        <v>87</v>
      </c>
      <c r="O15" s="201">
        <v>165470</v>
      </c>
      <c r="P15" s="201"/>
      <c r="Q15" s="235">
        <v>0.71403913039725897</v>
      </c>
      <c r="R15" s="201"/>
      <c r="S15" s="247">
        <v>0</v>
      </c>
      <c r="T15" s="201">
        <v>66268</v>
      </c>
      <c r="U15" s="235">
        <v>0.28596086960274103</v>
      </c>
      <c r="V15" s="201">
        <v>11075</v>
      </c>
      <c r="W15" s="181"/>
      <c r="X15" s="156"/>
      <c r="Y15" s="24"/>
      <c r="Z15" s="24"/>
      <c r="AA15" s="24"/>
      <c r="AB15" s="24"/>
      <c r="AC15" s="24"/>
      <c r="AD15" s="24"/>
      <c r="AE15" s="24"/>
      <c r="AF15" s="24"/>
    </row>
    <row r="16" spans="1:32" s="264" customFormat="1" ht="17" customHeight="1" x14ac:dyDescent="0.2">
      <c r="A16" s="180">
        <v>14</v>
      </c>
      <c r="B16" s="174" t="s">
        <v>26</v>
      </c>
      <c r="C16" s="174" t="s">
        <v>27</v>
      </c>
      <c r="D16" s="174" t="s">
        <v>77</v>
      </c>
      <c r="E16" s="174" t="s">
        <v>29</v>
      </c>
      <c r="F16" s="177" t="s">
        <v>30</v>
      </c>
      <c r="G16" s="177" t="s">
        <v>31</v>
      </c>
      <c r="H16" s="191" t="s">
        <v>78</v>
      </c>
      <c r="I16" s="174" t="s">
        <v>33</v>
      </c>
      <c r="J16" s="218">
        <v>1.0763888888888889E-2</v>
      </c>
      <c r="K16" s="219">
        <v>29</v>
      </c>
      <c r="L16" s="143" t="s">
        <v>34</v>
      </c>
      <c r="M16" s="199">
        <v>226345</v>
      </c>
      <c r="N16" s="174" t="s">
        <v>42</v>
      </c>
      <c r="O16" s="201">
        <v>185677</v>
      </c>
      <c r="P16" s="201">
        <v>118567</v>
      </c>
      <c r="Q16" s="233">
        <v>0.82032737635026176</v>
      </c>
      <c r="R16" s="206">
        <v>0</v>
      </c>
      <c r="S16" s="279">
        <v>0</v>
      </c>
      <c r="T16" s="201">
        <v>40668</v>
      </c>
      <c r="U16" s="233">
        <v>0.17967262364973824</v>
      </c>
      <c r="V16" s="201">
        <v>16292</v>
      </c>
      <c r="W16" s="184"/>
      <c r="X16" s="157"/>
      <c r="Y16" s="30"/>
      <c r="Z16" s="30"/>
      <c r="AA16" s="30"/>
      <c r="AB16" s="30"/>
      <c r="AC16" s="30"/>
      <c r="AD16" s="30"/>
      <c r="AE16" s="30"/>
      <c r="AF16" s="30"/>
    </row>
    <row r="17" spans="1:32" s="264" customFormat="1" ht="17" customHeight="1" x14ac:dyDescent="0.2">
      <c r="A17" s="180">
        <v>15</v>
      </c>
      <c r="B17" s="174" t="s">
        <v>37</v>
      </c>
      <c r="C17" s="171" t="s">
        <v>37</v>
      </c>
      <c r="D17" s="172" t="s">
        <v>514</v>
      </c>
      <c r="E17" s="142" t="s">
        <v>29</v>
      </c>
      <c r="F17" s="173" t="s">
        <v>64</v>
      </c>
      <c r="G17" s="173"/>
      <c r="H17" s="173" t="s">
        <v>93</v>
      </c>
      <c r="I17" s="172" t="s">
        <v>33</v>
      </c>
      <c r="J17" s="250">
        <v>3.4548611111111113E-2</v>
      </c>
      <c r="K17" s="221">
        <v>1</v>
      </c>
      <c r="L17" s="173" t="s">
        <v>41</v>
      </c>
      <c r="M17" s="303">
        <v>172789</v>
      </c>
      <c r="N17" s="172" t="s">
        <v>42</v>
      </c>
      <c r="O17" s="209">
        <v>149670</v>
      </c>
      <c r="P17" s="209">
        <v>80020</v>
      </c>
      <c r="Q17" s="233">
        <v>0.86620097344159641</v>
      </c>
      <c r="R17" s="206"/>
      <c r="S17" s="279"/>
      <c r="T17" s="201">
        <v>23119</v>
      </c>
      <c r="U17" s="233">
        <v>0.13379902655840359</v>
      </c>
      <c r="V17" s="209"/>
      <c r="W17" s="181"/>
      <c r="X17" s="154"/>
      <c r="Y17" s="6"/>
      <c r="Z17" s="6"/>
      <c r="AA17" s="6"/>
      <c r="AB17" s="6"/>
      <c r="AC17" s="6"/>
      <c r="AD17" s="6"/>
      <c r="AE17" s="6"/>
      <c r="AF17" s="6"/>
    </row>
    <row r="18" spans="1:32" s="45" customFormat="1" ht="17" customHeight="1" x14ac:dyDescent="0.2">
      <c r="A18" s="180">
        <v>16</v>
      </c>
      <c r="B18" s="177" t="s">
        <v>524</v>
      </c>
      <c r="C18" s="174" t="s">
        <v>554</v>
      </c>
      <c r="D18" s="174" t="s">
        <v>286</v>
      </c>
      <c r="E18" s="174" t="s">
        <v>29</v>
      </c>
      <c r="F18" s="177" t="s">
        <v>30</v>
      </c>
      <c r="G18" s="177"/>
      <c r="H18" s="191" t="s">
        <v>565</v>
      </c>
      <c r="I18" s="174" t="s">
        <v>557</v>
      </c>
      <c r="J18" s="218">
        <v>2.9016203703703704E-2</v>
      </c>
      <c r="K18" s="219">
        <v>20</v>
      </c>
      <c r="L18" s="143" t="s">
        <v>41</v>
      </c>
      <c r="M18" s="199">
        <v>158009</v>
      </c>
      <c r="N18" s="174" t="s">
        <v>47</v>
      </c>
      <c r="O18" s="201">
        <v>79153</v>
      </c>
      <c r="P18" s="201">
        <v>35309</v>
      </c>
      <c r="Q18" s="241">
        <v>0.50093981988367753</v>
      </c>
      <c r="R18" s="199">
        <v>0</v>
      </c>
      <c r="S18" s="248">
        <v>0</v>
      </c>
      <c r="T18" s="201">
        <v>78856</v>
      </c>
      <c r="U18" s="241">
        <v>0.49906018011632247</v>
      </c>
      <c r="V18" s="201">
        <v>44595</v>
      </c>
      <c r="W18" s="181"/>
      <c r="X18" s="154"/>
      <c r="Y18" s="6"/>
      <c r="Z18" s="6"/>
      <c r="AA18" s="6"/>
      <c r="AB18" s="6"/>
      <c r="AC18" s="6"/>
      <c r="AD18" s="6"/>
      <c r="AE18" s="6"/>
      <c r="AF18" s="6"/>
    </row>
    <row r="19" spans="1:32" s="45" customFormat="1" ht="17" customHeight="1" x14ac:dyDescent="0.2">
      <c r="A19" s="180">
        <v>17</v>
      </c>
      <c r="B19" s="174" t="s">
        <v>48</v>
      </c>
      <c r="C19" s="174" t="s">
        <v>83</v>
      </c>
      <c r="D19" s="172" t="s">
        <v>84</v>
      </c>
      <c r="E19" s="174" t="s">
        <v>29</v>
      </c>
      <c r="F19" s="173" t="s">
        <v>64</v>
      </c>
      <c r="G19" s="173" t="s">
        <v>85</v>
      </c>
      <c r="H19" s="173" t="s">
        <v>86</v>
      </c>
      <c r="I19" s="172" t="s">
        <v>33</v>
      </c>
      <c r="J19" s="220">
        <v>2.525462962962963E-2</v>
      </c>
      <c r="K19" s="221">
        <v>4</v>
      </c>
      <c r="L19" s="173" t="s">
        <v>53</v>
      </c>
      <c r="M19" s="303">
        <v>157820</v>
      </c>
      <c r="N19" s="172" t="s">
        <v>87</v>
      </c>
      <c r="O19" s="209">
        <v>57219</v>
      </c>
      <c r="P19" s="209"/>
      <c r="Q19" s="239">
        <v>0.36255861107590925</v>
      </c>
      <c r="R19" s="209"/>
      <c r="S19" s="240">
        <v>0</v>
      </c>
      <c r="T19" s="209">
        <v>100601</v>
      </c>
      <c r="U19" s="239">
        <v>0.63744138892409075</v>
      </c>
      <c r="V19" s="209">
        <v>50783</v>
      </c>
      <c r="W19" s="181"/>
      <c r="X19" s="154"/>
      <c r="Y19" s="6"/>
      <c r="Z19" s="6"/>
      <c r="AA19" s="6"/>
      <c r="AB19" s="6"/>
      <c r="AC19" s="6"/>
      <c r="AD19" s="6"/>
      <c r="AE19" s="6"/>
      <c r="AF19" s="6"/>
    </row>
    <row r="20" spans="1:32" s="45" customFormat="1" ht="17" customHeight="1" x14ac:dyDescent="0.2">
      <c r="A20" s="180">
        <v>18</v>
      </c>
      <c r="B20" s="177" t="s">
        <v>37</v>
      </c>
      <c r="C20" s="174" t="s">
        <v>37</v>
      </c>
      <c r="D20" s="174" t="s">
        <v>520</v>
      </c>
      <c r="E20" s="174" t="s">
        <v>29</v>
      </c>
      <c r="F20" s="174" t="s">
        <v>102</v>
      </c>
      <c r="G20" s="174"/>
      <c r="H20" s="191" t="s">
        <v>550</v>
      </c>
      <c r="I20" s="174" t="s">
        <v>33</v>
      </c>
      <c r="J20" s="218">
        <v>2.5185185185185185E-2</v>
      </c>
      <c r="K20" s="219">
        <v>5</v>
      </c>
      <c r="L20" s="143" t="s">
        <v>41</v>
      </c>
      <c r="M20" s="199">
        <v>157720</v>
      </c>
      <c r="N20" s="174" t="s">
        <v>42</v>
      </c>
      <c r="O20" s="201">
        <v>153305</v>
      </c>
      <c r="P20" s="201">
        <v>80272</v>
      </c>
      <c r="Q20" s="235">
        <v>0.97200735480598532</v>
      </c>
      <c r="R20" s="201"/>
      <c r="S20" s="247"/>
      <c r="T20" s="201">
        <v>4415</v>
      </c>
      <c r="U20" s="235">
        <v>2.7992645194014711E-2</v>
      </c>
      <c r="V20" s="201"/>
      <c r="W20" s="184"/>
      <c r="X20" s="156"/>
      <c r="Y20" s="24"/>
      <c r="Z20" s="24"/>
      <c r="AA20" s="24"/>
      <c r="AB20" s="24"/>
      <c r="AC20" s="24"/>
      <c r="AD20" s="24"/>
      <c r="AE20" s="24"/>
      <c r="AF20" s="24"/>
    </row>
    <row r="21" spans="1:32" s="45" customFormat="1" ht="17" customHeight="1" x14ac:dyDescent="0.2">
      <c r="A21" s="180">
        <v>19</v>
      </c>
      <c r="B21" s="170" t="s">
        <v>26</v>
      </c>
      <c r="C21" s="174" t="s">
        <v>27</v>
      </c>
      <c r="D21" s="175" t="s">
        <v>71</v>
      </c>
      <c r="E21" s="142" t="s">
        <v>29</v>
      </c>
      <c r="F21" s="143" t="s">
        <v>30</v>
      </c>
      <c r="G21" s="143"/>
      <c r="H21" s="143" t="s">
        <v>72</v>
      </c>
      <c r="I21" s="142" t="s">
        <v>33</v>
      </c>
      <c r="J21" s="216">
        <v>3.1678240740740743E-2</v>
      </c>
      <c r="K21" s="217">
        <v>1</v>
      </c>
      <c r="L21" s="143" t="s">
        <v>34</v>
      </c>
      <c r="M21" s="199">
        <v>148661</v>
      </c>
      <c r="N21" s="138" t="s">
        <v>543</v>
      </c>
      <c r="O21" s="206">
        <v>64447</v>
      </c>
      <c r="P21" s="206" t="s">
        <v>36</v>
      </c>
      <c r="Q21" s="233">
        <v>0.43351652417244602</v>
      </c>
      <c r="R21" s="206">
        <v>0</v>
      </c>
      <c r="S21" s="237">
        <v>0</v>
      </c>
      <c r="T21" s="206">
        <v>84214</v>
      </c>
      <c r="U21" s="238">
        <v>0.56648347582755398</v>
      </c>
      <c r="V21" s="206">
        <v>55561</v>
      </c>
      <c r="W21" s="181"/>
      <c r="X21" s="154"/>
      <c r="Y21" s="6"/>
      <c r="Z21" s="6"/>
      <c r="AA21" s="6"/>
      <c r="AB21" s="6"/>
      <c r="AC21" s="6"/>
      <c r="AD21" s="6"/>
      <c r="AE21" s="6"/>
      <c r="AF21" s="6"/>
    </row>
    <row r="22" spans="1:32" s="45" customFormat="1" ht="17" customHeight="1" x14ac:dyDescent="0.2">
      <c r="A22" s="180">
        <v>20</v>
      </c>
      <c r="B22" s="138" t="s">
        <v>37</v>
      </c>
      <c r="C22" s="138" t="s">
        <v>37</v>
      </c>
      <c r="D22" s="138" t="s">
        <v>517</v>
      </c>
      <c r="E22" s="139" t="s">
        <v>29</v>
      </c>
      <c r="F22" s="139" t="s">
        <v>89</v>
      </c>
      <c r="G22" s="139" t="s">
        <v>90</v>
      </c>
      <c r="H22" s="139" t="s">
        <v>91</v>
      </c>
      <c r="I22" s="139" t="s">
        <v>33</v>
      </c>
      <c r="J22" s="216">
        <v>2.0590277777777777E-2</v>
      </c>
      <c r="K22" s="217">
        <v>4</v>
      </c>
      <c r="L22" s="143" t="s">
        <v>41</v>
      </c>
      <c r="M22" s="199">
        <v>139045</v>
      </c>
      <c r="N22" s="138" t="s">
        <v>42</v>
      </c>
      <c r="O22" s="206">
        <v>139045</v>
      </c>
      <c r="P22" s="206">
        <v>75187</v>
      </c>
      <c r="Q22" s="233">
        <v>1</v>
      </c>
      <c r="R22" s="206"/>
      <c r="S22" s="279"/>
      <c r="T22" s="201"/>
      <c r="U22" s="233">
        <v>0</v>
      </c>
      <c r="V22" s="206"/>
      <c r="W22" s="184"/>
      <c r="X22" s="156"/>
      <c r="Y22" s="24"/>
      <c r="Z22" s="24"/>
      <c r="AA22" s="24"/>
      <c r="AB22" s="24"/>
      <c r="AC22" s="24"/>
      <c r="AD22" s="24"/>
      <c r="AE22" s="24"/>
      <c r="AF22" s="24"/>
    </row>
    <row r="23" spans="1:32" s="45" customFormat="1" ht="17" customHeight="1" x14ac:dyDescent="0.2">
      <c r="A23" s="180">
        <v>21</v>
      </c>
      <c r="B23" s="138" t="s">
        <v>524</v>
      </c>
      <c r="C23" s="174" t="s">
        <v>554</v>
      </c>
      <c r="D23" s="174" t="s">
        <v>566</v>
      </c>
      <c r="E23" s="174" t="s">
        <v>29</v>
      </c>
      <c r="F23" s="177" t="s">
        <v>30</v>
      </c>
      <c r="G23" s="177"/>
      <c r="H23" s="189" t="s">
        <v>564</v>
      </c>
      <c r="I23" s="177" t="s">
        <v>557</v>
      </c>
      <c r="J23" s="218">
        <v>3.0138888888888889E-2</v>
      </c>
      <c r="K23" s="219">
        <v>6</v>
      </c>
      <c r="L23" s="143" t="s">
        <v>41</v>
      </c>
      <c r="M23" s="199">
        <v>138010</v>
      </c>
      <c r="N23" s="174" t="s">
        <v>47</v>
      </c>
      <c r="O23" s="201">
        <v>33127</v>
      </c>
      <c r="P23" s="201">
        <v>20818</v>
      </c>
      <c r="Q23" s="241">
        <v>0.2400333309180494</v>
      </c>
      <c r="R23" s="201">
        <v>0</v>
      </c>
      <c r="S23" s="248">
        <v>0</v>
      </c>
      <c r="T23" s="201">
        <v>104883</v>
      </c>
      <c r="U23" s="241">
        <v>0.75996666908195054</v>
      </c>
      <c r="V23" s="201">
        <v>77435</v>
      </c>
      <c r="W23" s="184"/>
      <c r="X23" s="156"/>
      <c r="Y23" s="24"/>
      <c r="Z23" s="24"/>
      <c r="AA23" s="24"/>
      <c r="AB23" s="24"/>
      <c r="AC23" s="24"/>
      <c r="AD23" s="24"/>
      <c r="AE23" s="24"/>
      <c r="AF23" s="24"/>
    </row>
    <row r="24" spans="1:32" s="45" customFormat="1" ht="17" customHeight="1" x14ac:dyDescent="0.2">
      <c r="A24" s="180">
        <v>22</v>
      </c>
      <c r="B24" s="138" t="s">
        <v>26</v>
      </c>
      <c r="C24" s="138" t="s">
        <v>27</v>
      </c>
      <c r="D24" s="138" t="s">
        <v>94</v>
      </c>
      <c r="E24" s="139" t="s">
        <v>29</v>
      </c>
      <c r="F24" s="139" t="s">
        <v>95</v>
      </c>
      <c r="G24" s="139" t="s">
        <v>36</v>
      </c>
      <c r="H24" s="139" t="s">
        <v>96</v>
      </c>
      <c r="I24" s="139" t="s">
        <v>33</v>
      </c>
      <c r="J24" s="216">
        <v>4.2719907407407408E-2</v>
      </c>
      <c r="K24" s="217">
        <v>4</v>
      </c>
      <c r="L24" s="143" t="s">
        <v>34</v>
      </c>
      <c r="M24" s="199">
        <v>130922</v>
      </c>
      <c r="N24" s="138" t="s">
        <v>42</v>
      </c>
      <c r="O24" s="206">
        <v>104888</v>
      </c>
      <c r="P24" s="206">
        <v>64846</v>
      </c>
      <c r="Q24" s="233">
        <v>0.80114877560684983</v>
      </c>
      <c r="R24" s="206">
        <v>0</v>
      </c>
      <c r="S24" s="279">
        <v>0</v>
      </c>
      <c r="T24" s="206">
        <v>26034</v>
      </c>
      <c r="U24" s="233">
        <v>0.19885122439315012</v>
      </c>
      <c r="V24" s="206">
        <v>11982</v>
      </c>
      <c r="W24" s="184"/>
      <c r="X24" s="157"/>
      <c r="Y24" s="30"/>
      <c r="Z24" s="30"/>
      <c r="AA24" s="30"/>
      <c r="AB24" s="30"/>
      <c r="AC24" s="30"/>
      <c r="AD24" s="30"/>
      <c r="AE24" s="30"/>
      <c r="AF24" s="30"/>
    </row>
    <row r="25" spans="1:32" s="45" customFormat="1" ht="17" customHeight="1" x14ac:dyDescent="0.2">
      <c r="A25" s="180">
        <v>23</v>
      </c>
      <c r="B25" s="174" t="s">
        <v>26</v>
      </c>
      <c r="C25" s="171" t="s">
        <v>27</v>
      </c>
      <c r="D25" s="175" t="s">
        <v>101</v>
      </c>
      <c r="E25" s="142" t="s">
        <v>29</v>
      </c>
      <c r="F25" s="143" t="s">
        <v>102</v>
      </c>
      <c r="G25" s="143" t="s">
        <v>36</v>
      </c>
      <c r="H25" s="143" t="s">
        <v>103</v>
      </c>
      <c r="I25" s="142" t="s">
        <v>33</v>
      </c>
      <c r="J25" s="216">
        <v>3.5370370370370371E-2</v>
      </c>
      <c r="K25" s="217">
        <v>5</v>
      </c>
      <c r="L25" s="143" t="s">
        <v>34</v>
      </c>
      <c r="M25" s="198">
        <v>125810</v>
      </c>
      <c r="N25" s="138" t="s">
        <v>42</v>
      </c>
      <c r="O25" s="206">
        <v>99509</v>
      </c>
      <c r="P25" s="206">
        <v>61015</v>
      </c>
      <c r="Q25" s="233">
        <v>0.79094666560686755</v>
      </c>
      <c r="R25" s="206">
        <v>0</v>
      </c>
      <c r="S25" s="279">
        <v>0</v>
      </c>
      <c r="T25" s="206">
        <v>26301</v>
      </c>
      <c r="U25" s="233">
        <v>0.20905333439313251</v>
      </c>
      <c r="V25" s="206">
        <v>16437</v>
      </c>
      <c r="W25" s="181"/>
      <c r="X25" s="154"/>
      <c r="Y25" s="6"/>
      <c r="Z25" s="6"/>
      <c r="AA25" s="6"/>
      <c r="AB25" s="6"/>
      <c r="AC25" s="6"/>
      <c r="AD25" s="6"/>
      <c r="AE25" s="6"/>
      <c r="AF25" s="6"/>
    </row>
    <row r="26" spans="1:32" s="45" customFormat="1" ht="17" customHeight="1" x14ac:dyDescent="0.2">
      <c r="A26" s="180">
        <v>24</v>
      </c>
      <c r="B26" s="170" t="s">
        <v>48</v>
      </c>
      <c r="C26" s="171" t="s">
        <v>49</v>
      </c>
      <c r="D26" s="172" t="s">
        <v>137</v>
      </c>
      <c r="E26" s="142" t="s">
        <v>29</v>
      </c>
      <c r="F26" s="143" t="s">
        <v>308</v>
      </c>
      <c r="G26" s="143" t="s">
        <v>113</v>
      </c>
      <c r="H26" s="143" t="s">
        <v>138</v>
      </c>
      <c r="I26" s="143" t="s">
        <v>33</v>
      </c>
      <c r="J26" s="216">
        <v>1.6516203703703703E-2</v>
      </c>
      <c r="K26" s="217">
        <v>4</v>
      </c>
      <c r="L26" s="143" t="s">
        <v>53</v>
      </c>
      <c r="M26" s="199">
        <v>111842</v>
      </c>
      <c r="N26" s="138" t="s">
        <v>87</v>
      </c>
      <c r="O26" s="206">
        <v>87510</v>
      </c>
      <c r="P26" s="206"/>
      <c r="Q26" s="233">
        <v>0.78244308935820173</v>
      </c>
      <c r="R26" s="206"/>
      <c r="S26" s="237">
        <v>0</v>
      </c>
      <c r="T26" s="206">
        <v>24332</v>
      </c>
      <c r="U26" s="238">
        <v>0.21755691064179825</v>
      </c>
      <c r="V26" s="206">
        <v>8115</v>
      </c>
      <c r="W26" s="181"/>
      <c r="X26" s="154"/>
      <c r="Y26" s="6"/>
      <c r="Z26" s="6"/>
      <c r="AA26" s="6"/>
      <c r="AB26" s="6"/>
      <c r="AC26" s="6"/>
      <c r="AD26" s="6"/>
      <c r="AE26" s="6"/>
      <c r="AF26" s="6"/>
    </row>
    <row r="27" spans="1:32" s="45" customFormat="1" ht="17" customHeight="1" x14ac:dyDescent="0.2">
      <c r="A27" s="180">
        <v>25</v>
      </c>
      <c r="B27" s="172" t="s">
        <v>37</v>
      </c>
      <c r="C27" s="172" t="s">
        <v>37</v>
      </c>
      <c r="D27" s="172" t="s">
        <v>513</v>
      </c>
      <c r="E27" s="172" t="s">
        <v>29</v>
      </c>
      <c r="F27" s="173" t="s">
        <v>309</v>
      </c>
      <c r="G27" s="173" t="s">
        <v>373</v>
      </c>
      <c r="H27" s="173" t="s">
        <v>523</v>
      </c>
      <c r="I27" s="172" t="s">
        <v>33</v>
      </c>
      <c r="J27" s="222">
        <v>2.7800925925925923E-2</v>
      </c>
      <c r="K27" s="221">
        <v>5</v>
      </c>
      <c r="L27" s="173" t="s">
        <v>41</v>
      </c>
      <c r="M27" s="200">
        <v>111489</v>
      </c>
      <c r="N27" s="172" t="s">
        <v>42</v>
      </c>
      <c r="O27" s="209">
        <v>108958</v>
      </c>
      <c r="P27" s="209">
        <v>53093</v>
      </c>
      <c r="Q27" s="233">
        <v>0.97729820879189877</v>
      </c>
      <c r="R27" s="206"/>
      <c r="S27" s="279"/>
      <c r="T27" s="201">
        <v>2531</v>
      </c>
      <c r="U27" s="233">
        <v>2.2701791208101247E-2</v>
      </c>
      <c r="V27" s="209"/>
      <c r="W27" s="181"/>
      <c r="X27" s="154"/>
      <c r="Y27" s="6"/>
      <c r="Z27" s="6"/>
      <c r="AA27" s="6"/>
      <c r="AB27" s="6"/>
      <c r="AC27" s="6"/>
      <c r="AD27" s="6"/>
      <c r="AE27" s="6"/>
      <c r="AF27" s="6"/>
    </row>
    <row r="28" spans="1:32" s="45" customFormat="1" ht="17" customHeight="1" x14ac:dyDescent="0.2">
      <c r="A28" s="180">
        <v>26</v>
      </c>
      <c r="B28" s="177" t="s">
        <v>48</v>
      </c>
      <c r="C28" s="174" t="s">
        <v>83</v>
      </c>
      <c r="D28" s="174" t="s">
        <v>115</v>
      </c>
      <c r="E28" s="174" t="s">
        <v>29</v>
      </c>
      <c r="F28" s="177" t="s">
        <v>64</v>
      </c>
      <c r="G28" s="177" t="s">
        <v>85</v>
      </c>
      <c r="H28" s="189" t="s">
        <v>117</v>
      </c>
      <c r="I28" s="174" t="s">
        <v>33</v>
      </c>
      <c r="J28" s="218">
        <v>2.4050925925925927E-2</v>
      </c>
      <c r="K28" s="219">
        <v>4</v>
      </c>
      <c r="L28" s="143" t="s">
        <v>53</v>
      </c>
      <c r="M28" s="199">
        <v>94864</v>
      </c>
      <c r="N28" s="174" t="s">
        <v>87</v>
      </c>
      <c r="O28" s="201">
        <v>48179</v>
      </c>
      <c r="P28" s="201"/>
      <c r="Q28" s="241">
        <v>0.50787443076404115</v>
      </c>
      <c r="R28" s="201"/>
      <c r="S28" s="248">
        <v>0</v>
      </c>
      <c r="T28" s="201">
        <v>46685</v>
      </c>
      <c r="U28" s="241">
        <v>0.49212556923595885</v>
      </c>
      <c r="V28" s="201">
        <v>23245</v>
      </c>
      <c r="W28" s="184"/>
      <c r="X28" s="156"/>
      <c r="Y28" s="24"/>
      <c r="Z28" s="24"/>
      <c r="AA28" s="24"/>
      <c r="AB28" s="24"/>
      <c r="AC28" s="24"/>
      <c r="AD28" s="24"/>
      <c r="AE28" s="24"/>
      <c r="AF28" s="24"/>
    </row>
    <row r="29" spans="1:32" s="45" customFormat="1" ht="17" customHeight="1" x14ac:dyDescent="0.2">
      <c r="A29" s="180">
        <v>27</v>
      </c>
      <c r="B29" s="177" t="s">
        <v>524</v>
      </c>
      <c r="C29" s="174" t="s">
        <v>554</v>
      </c>
      <c r="D29" s="174" t="s">
        <v>555</v>
      </c>
      <c r="E29" s="174" t="s">
        <v>29</v>
      </c>
      <c r="F29" s="177" t="s">
        <v>30</v>
      </c>
      <c r="G29" s="177"/>
      <c r="H29" s="191" t="s">
        <v>556</v>
      </c>
      <c r="I29" s="174" t="s">
        <v>557</v>
      </c>
      <c r="J29" s="218">
        <v>5.0138888888888886E-2</v>
      </c>
      <c r="K29" s="219">
        <v>2</v>
      </c>
      <c r="L29" s="143" t="s">
        <v>100</v>
      </c>
      <c r="M29" s="199">
        <v>93869</v>
      </c>
      <c r="N29" s="174" t="s">
        <v>47</v>
      </c>
      <c r="O29" s="201">
        <v>61743</v>
      </c>
      <c r="P29" s="201">
        <v>49555</v>
      </c>
      <c r="Q29" s="235">
        <v>0.6577570870042293</v>
      </c>
      <c r="R29" s="201">
        <v>0</v>
      </c>
      <c r="S29" s="247">
        <v>0</v>
      </c>
      <c r="T29" s="201">
        <v>32126</v>
      </c>
      <c r="U29" s="235">
        <v>0.3422429129957707</v>
      </c>
      <c r="V29" s="201">
        <v>14205</v>
      </c>
      <c r="W29" s="181"/>
      <c r="X29" s="154"/>
      <c r="Y29" s="6"/>
      <c r="Z29" s="6"/>
      <c r="AA29" s="6"/>
      <c r="AB29" s="6"/>
      <c r="AC29" s="6"/>
      <c r="AD29" s="6"/>
      <c r="AE29" s="6"/>
      <c r="AF29" s="6"/>
    </row>
    <row r="30" spans="1:32" s="45" customFormat="1" ht="17" customHeight="1" x14ac:dyDescent="0.2">
      <c r="A30" s="180">
        <v>28</v>
      </c>
      <c r="B30" s="174" t="s">
        <v>37</v>
      </c>
      <c r="C30" s="171" t="s">
        <v>37</v>
      </c>
      <c r="D30" s="174" t="s">
        <v>570</v>
      </c>
      <c r="E30" s="142" t="s">
        <v>29</v>
      </c>
      <c r="F30" s="177" t="s">
        <v>64</v>
      </c>
      <c r="G30" s="177" t="s">
        <v>85</v>
      </c>
      <c r="H30" s="174" t="s">
        <v>108</v>
      </c>
      <c r="I30" s="177" t="s">
        <v>33</v>
      </c>
      <c r="J30" s="218">
        <v>2.5439814814814814E-2</v>
      </c>
      <c r="K30" s="219">
        <v>4</v>
      </c>
      <c r="L30" s="177" t="s">
        <v>41</v>
      </c>
      <c r="M30" s="199">
        <v>93783</v>
      </c>
      <c r="N30" s="174" t="s">
        <v>42</v>
      </c>
      <c r="O30" s="201">
        <v>88496</v>
      </c>
      <c r="P30" s="210">
        <v>46680</v>
      </c>
      <c r="Q30" s="241">
        <v>0.94362517727093398</v>
      </c>
      <c r="R30" s="199"/>
      <c r="S30" s="237"/>
      <c r="T30" s="199">
        <v>5287</v>
      </c>
      <c r="U30" s="241">
        <v>5.6374822729066035E-2</v>
      </c>
      <c r="V30" s="201"/>
      <c r="W30" s="183"/>
      <c r="X30" s="156"/>
      <c r="Y30" s="24"/>
      <c r="Z30" s="24"/>
      <c r="AA30" s="24"/>
      <c r="AB30" s="24"/>
      <c r="AC30" s="24"/>
      <c r="AD30" s="24"/>
      <c r="AE30" s="24"/>
      <c r="AF30" s="24"/>
    </row>
    <row r="31" spans="1:32" s="45" customFormat="1" ht="17" customHeight="1" x14ac:dyDescent="0.2">
      <c r="A31" s="180">
        <v>29</v>
      </c>
      <c r="B31" s="177" t="s">
        <v>26</v>
      </c>
      <c r="C31" s="138" t="s">
        <v>27</v>
      </c>
      <c r="D31" s="138" t="s">
        <v>139</v>
      </c>
      <c r="E31" s="139" t="s">
        <v>29</v>
      </c>
      <c r="F31" s="139" t="s">
        <v>140</v>
      </c>
      <c r="G31" s="139" t="s">
        <v>36</v>
      </c>
      <c r="H31" s="139" t="s">
        <v>141</v>
      </c>
      <c r="I31" s="139" t="s">
        <v>33</v>
      </c>
      <c r="J31" s="216">
        <v>1.7638888888888888E-2</v>
      </c>
      <c r="K31" s="217">
        <v>8</v>
      </c>
      <c r="L31" s="143" t="s">
        <v>34</v>
      </c>
      <c r="M31" s="198">
        <v>86471</v>
      </c>
      <c r="N31" s="138" t="s">
        <v>42</v>
      </c>
      <c r="O31" s="206">
        <v>67476</v>
      </c>
      <c r="P31" s="207">
        <v>46387</v>
      </c>
      <c r="Q31" s="233">
        <v>0.78033097801575091</v>
      </c>
      <c r="R31" s="206">
        <v>0</v>
      </c>
      <c r="S31" s="279">
        <v>0</v>
      </c>
      <c r="T31" s="206">
        <v>18995</v>
      </c>
      <c r="U31" s="233">
        <v>0.21966902198424906</v>
      </c>
      <c r="V31" s="234">
        <v>13521</v>
      </c>
      <c r="W31" s="181"/>
      <c r="X31" s="154"/>
      <c r="Y31" s="6"/>
      <c r="Z31" s="6"/>
      <c r="AA31" s="6"/>
      <c r="AB31" s="6"/>
      <c r="AC31" s="6"/>
      <c r="AD31" s="6"/>
      <c r="AE31" s="6"/>
      <c r="AF31" s="6"/>
    </row>
    <row r="32" spans="1:32" s="45" customFormat="1" ht="17" customHeight="1" x14ac:dyDescent="0.2">
      <c r="A32" s="180">
        <v>30</v>
      </c>
      <c r="B32" s="174" t="s">
        <v>37</v>
      </c>
      <c r="C32" s="174" t="s">
        <v>37</v>
      </c>
      <c r="D32" s="138" t="s">
        <v>511</v>
      </c>
      <c r="E32" s="174" t="s">
        <v>29</v>
      </c>
      <c r="F32" s="139" t="s">
        <v>308</v>
      </c>
      <c r="G32" s="139" t="s">
        <v>105</v>
      </c>
      <c r="H32" s="139" t="s">
        <v>106</v>
      </c>
      <c r="I32" s="139" t="s">
        <v>33</v>
      </c>
      <c r="J32" s="216">
        <v>2.0972222222222222E-2</v>
      </c>
      <c r="K32" s="217">
        <v>2</v>
      </c>
      <c r="L32" s="143" t="s">
        <v>41</v>
      </c>
      <c r="M32" s="198">
        <v>84303</v>
      </c>
      <c r="N32" s="138" t="s">
        <v>42</v>
      </c>
      <c r="O32" s="206">
        <v>81739</v>
      </c>
      <c r="P32" s="207">
        <v>49065</v>
      </c>
      <c r="Q32" s="233">
        <v>0.96958589848522592</v>
      </c>
      <c r="R32" s="206"/>
      <c r="S32" s="279"/>
      <c r="T32" s="201">
        <v>2564</v>
      </c>
      <c r="U32" s="233">
        <v>3.041410151477409E-2</v>
      </c>
      <c r="V32" s="234"/>
      <c r="W32" s="181"/>
      <c r="X32" s="154"/>
      <c r="Y32" s="6"/>
      <c r="Z32" s="6"/>
      <c r="AA32" s="6"/>
      <c r="AB32" s="6"/>
      <c r="AC32" s="6"/>
      <c r="AD32" s="6"/>
      <c r="AE32" s="6"/>
      <c r="AF32" s="6"/>
    </row>
    <row r="33" spans="1:32" s="45" customFormat="1" ht="17" customHeight="1" x14ac:dyDescent="0.2">
      <c r="A33" s="180">
        <v>31</v>
      </c>
      <c r="B33" s="251" t="s">
        <v>37</v>
      </c>
      <c r="C33" s="138" t="s">
        <v>37</v>
      </c>
      <c r="D33" s="138" t="s">
        <v>121</v>
      </c>
      <c r="E33" s="139" t="s">
        <v>29</v>
      </c>
      <c r="F33" s="139" t="s">
        <v>318</v>
      </c>
      <c r="G33" s="139"/>
      <c r="H33" s="139" t="s">
        <v>123</v>
      </c>
      <c r="I33" s="139" t="s">
        <v>33</v>
      </c>
      <c r="J33" s="216">
        <v>2.4687499999999998E-2</v>
      </c>
      <c r="K33" s="217">
        <v>4</v>
      </c>
      <c r="L33" s="143" t="s">
        <v>41</v>
      </c>
      <c r="M33" s="199">
        <v>74337</v>
      </c>
      <c r="N33" s="138" t="s">
        <v>42</v>
      </c>
      <c r="O33" s="206">
        <v>67096</v>
      </c>
      <c r="P33" s="206">
        <v>38574</v>
      </c>
      <c r="Q33" s="233">
        <v>0.90259224881283884</v>
      </c>
      <c r="R33" s="206"/>
      <c r="S33" s="230"/>
      <c r="T33" s="206">
        <v>7241</v>
      </c>
      <c r="U33" s="233">
        <v>9.7407751187161176E-2</v>
      </c>
      <c r="V33" s="206"/>
      <c r="W33" s="183"/>
      <c r="X33" s="156"/>
      <c r="Y33" s="24"/>
      <c r="Z33" s="24"/>
      <c r="AA33" s="24"/>
      <c r="AB33" s="24"/>
      <c r="AC33" s="24"/>
      <c r="AD33" s="24"/>
      <c r="AE33" s="24"/>
      <c r="AF33" s="24"/>
    </row>
    <row r="34" spans="1:32" s="45" customFormat="1" ht="17" customHeight="1" x14ac:dyDescent="0.2">
      <c r="A34" s="180">
        <v>32</v>
      </c>
      <c r="B34" s="251" t="s">
        <v>37</v>
      </c>
      <c r="C34" s="266" t="s">
        <v>37</v>
      </c>
      <c r="D34" s="253" t="s">
        <v>112</v>
      </c>
      <c r="E34" s="252" t="s">
        <v>29</v>
      </c>
      <c r="F34" s="254" t="s">
        <v>308</v>
      </c>
      <c r="G34" s="254" t="s">
        <v>113</v>
      </c>
      <c r="H34" s="254" t="s">
        <v>114</v>
      </c>
      <c r="I34" s="252" t="s">
        <v>33</v>
      </c>
      <c r="J34" s="255">
        <v>2.4386574074074074E-2</v>
      </c>
      <c r="K34" s="256">
        <v>5</v>
      </c>
      <c r="L34" s="254" t="s">
        <v>41</v>
      </c>
      <c r="M34" s="257">
        <v>70869</v>
      </c>
      <c r="N34" s="258" t="s">
        <v>42</v>
      </c>
      <c r="O34" s="205">
        <v>66396</v>
      </c>
      <c r="P34" s="205">
        <v>36587</v>
      </c>
      <c r="Q34" s="232">
        <v>0.93688354569699017</v>
      </c>
      <c r="R34" s="205"/>
      <c r="S34" s="259"/>
      <c r="T34" s="205">
        <v>4473</v>
      </c>
      <c r="U34" s="260">
        <v>6.3116454303009772E-2</v>
      </c>
      <c r="V34" s="205"/>
      <c r="W34" s="261"/>
      <c r="X34" s="262"/>
      <c r="Y34" s="263"/>
      <c r="Z34" s="263"/>
      <c r="AA34" s="263"/>
      <c r="AB34" s="263"/>
      <c r="AC34" s="263"/>
      <c r="AD34" s="263"/>
      <c r="AE34" s="263"/>
      <c r="AF34" s="263"/>
    </row>
    <row r="35" spans="1:32" s="45" customFormat="1" ht="17" customHeight="1" x14ac:dyDescent="0.2">
      <c r="A35" s="180">
        <v>33</v>
      </c>
      <c r="B35" s="174" t="s">
        <v>26</v>
      </c>
      <c r="C35" s="138" t="s">
        <v>27</v>
      </c>
      <c r="D35" s="138" t="s">
        <v>126</v>
      </c>
      <c r="E35" s="139" t="s">
        <v>29</v>
      </c>
      <c r="F35" s="139" t="s">
        <v>127</v>
      </c>
      <c r="G35" s="139" t="s">
        <v>36</v>
      </c>
      <c r="H35" s="139" t="s">
        <v>128</v>
      </c>
      <c r="I35" s="139" t="s">
        <v>33</v>
      </c>
      <c r="J35" s="216">
        <v>4.3252314814814813E-2</v>
      </c>
      <c r="K35" s="217">
        <v>5</v>
      </c>
      <c r="L35" s="143" t="s">
        <v>34</v>
      </c>
      <c r="M35" s="198">
        <v>67263</v>
      </c>
      <c r="N35" s="138" t="s">
        <v>42</v>
      </c>
      <c r="O35" s="206">
        <v>61000</v>
      </c>
      <c r="P35" s="207">
        <v>40297</v>
      </c>
      <c r="Q35" s="233">
        <v>0.90688788784324215</v>
      </c>
      <c r="R35" s="206">
        <v>0</v>
      </c>
      <c r="S35" s="279">
        <v>0</v>
      </c>
      <c r="T35" s="206">
        <v>6263</v>
      </c>
      <c r="U35" s="233">
        <v>9.3112112156757798E-2</v>
      </c>
      <c r="V35" s="234">
        <v>3344</v>
      </c>
      <c r="W35" s="181"/>
      <c r="X35" s="154"/>
      <c r="Y35" s="6"/>
      <c r="Z35" s="6"/>
      <c r="AA35" s="6"/>
      <c r="AB35" s="6"/>
      <c r="AC35" s="6"/>
      <c r="AD35" s="6"/>
      <c r="AE35" s="6"/>
      <c r="AF35" s="6"/>
    </row>
    <row r="36" spans="1:32" s="45" customFormat="1" ht="17" customHeight="1" x14ac:dyDescent="0.2">
      <c r="A36" s="180">
        <v>34</v>
      </c>
      <c r="B36" s="251" t="s">
        <v>37</v>
      </c>
      <c r="C36" s="171" t="s">
        <v>37</v>
      </c>
      <c r="D36" s="172" t="s">
        <v>124</v>
      </c>
      <c r="E36" s="142" t="s">
        <v>29</v>
      </c>
      <c r="F36" s="143" t="s">
        <v>300</v>
      </c>
      <c r="G36" s="143"/>
      <c r="H36" s="143" t="s">
        <v>125</v>
      </c>
      <c r="I36" s="142" t="s">
        <v>33</v>
      </c>
      <c r="J36" s="216">
        <v>2.1608796296296296E-2</v>
      </c>
      <c r="K36" s="217">
        <v>1</v>
      </c>
      <c r="L36" s="143" t="s">
        <v>41</v>
      </c>
      <c r="M36" s="198">
        <v>66752</v>
      </c>
      <c r="N36" s="138" t="s">
        <v>42</v>
      </c>
      <c r="O36" s="206">
        <v>65965</v>
      </c>
      <c r="P36" s="206">
        <v>37332</v>
      </c>
      <c r="Q36" s="233">
        <v>0.98821009108341318</v>
      </c>
      <c r="R36" s="206"/>
      <c r="S36" s="237"/>
      <c r="T36" s="206">
        <v>787</v>
      </c>
      <c r="U36" s="238">
        <v>1.1789908916586768E-2</v>
      </c>
      <c r="V36" s="206"/>
      <c r="W36" s="181"/>
      <c r="X36" s="154"/>
      <c r="Y36" s="6"/>
      <c r="Z36" s="6"/>
      <c r="AA36" s="6"/>
      <c r="AB36" s="6"/>
      <c r="AC36" s="6"/>
      <c r="AD36" s="6"/>
      <c r="AE36" s="6"/>
      <c r="AF36" s="6"/>
    </row>
    <row r="37" spans="1:32" s="45" customFormat="1" ht="17" customHeight="1" x14ac:dyDescent="0.2">
      <c r="A37" s="180">
        <v>35</v>
      </c>
      <c r="B37" s="170" t="s">
        <v>26</v>
      </c>
      <c r="C37" s="171" t="s">
        <v>27</v>
      </c>
      <c r="D37" s="172" t="s">
        <v>149</v>
      </c>
      <c r="E37" s="142" t="s">
        <v>29</v>
      </c>
      <c r="F37" s="143" t="s">
        <v>150</v>
      </c>
      <c r="G37" s="143" t="s">
        <v>36</v>
      </c>
      <c r="H37" s="143" t="s">
        <v>151</v>
      </c>
      <c r="I37" s="143" t="s">
        <v>33</v>
      </c>
      <c r="J37" s="214">
        <v>3.0717592592592591E-2</v>
      </c>
      <c r="K37" s="215">
        <v>5</v>
      </c>
      <c r="L37" s="143" t="s">
        <v>34</v>
      </c>
      <c r="M37" s="198">
        <v>55591</v>
      </c>
      <c r="N37" s="138" t="s">
        <v>42</v>
      </c>
      <c r="O37" s="198">
        <v>50061</v>
      </c>
      <c r="P37" s="206">
        <v>39562</v>
      </c>
      <c r="Q37" s="233">
        <v>0.90052346602867372</v>
      </c>
      <c r="R37" s="198">
        <v>0</v>
      </c>
      <c r="S37" s="237">
        <v>0</v>
      </c>
      <c r="T37" s="208">
        <v>5530</v>
      </c>
      <c r="U37" s="238">
        <v>9.9476533971326289E-2</v>
      </c>
      <c r="V37" s="208">
        <v>3796</v>
      </c>
      <c r="W37" s="181"/>
      <c r="X37" s="154"/>
      <c r="Y37" s="6"/>
      <c r="Z37" s="6"/>
      <c r="AA37" s="6"/>
      <c r="AB37" s="6"/>
      <c r="AC37" s="6"/>
      <c r="AD37" s="6"/>
      <c r="AE37" s="6"/>
      <c r="AF37" s="6"/>
    </row>
    <row r="38" spans="1:32" s="45" customFormat="1" ht="17" customHeight="1" x14ac:dyDescent="0.2">
      <c r="A38" s="180">
        <v>36</v>
      </c>
      <c r="B38" s="251" t="s">
        <v>37</v>
      </c>
      <c r="C38" s="174" t="s">
        <v>37</v>
      </c>
      <c r="D38" s="174" t="s">
        <v>521</v>
      </c>
      <c r="E38" s="174" t="s">
        <v>29</v>
      </c>
      <c r="F38" s="177" t="s">
        <v>146</v>
      </c>
      <c r="G38" s="177" t="s">
        <v>167</v>
      </c>
      <c r="H38" s="191" t="s">
        <v>545</v>
      </c>
      <c r="I38" s="174" t="s">
        <v>33</v>
      </c>
      <c r="J38" s="222">
        <v>2.3784722222222221E-2</v>
      </c>
      <c r="K38" s="219">
        <v>1</v>
      </c>
      <c r="L38" s="143" t="s">
        <v>34</v>
      </c>
      <c r="M38" s="199">
        <v>55285</v>
      </c>
      <c r="N38" s="174" t="s">
        <v>42</v>
      </c>
      <c r="O38" s="201">
        <v>32596</v>
      </c>
      <c r="P38" s="201">
        <v>19548</v>
      </c>
      <c r="Q38" s="241">
        <v>0.58959934882879628</v>
      </c>
      <c r="R38" s="201"/>
      <c r="S38" s="237"/>
      <c r="T38" s="201">
        <v>22689</v>
      </c>
      <c r="U38" s="241">
        <v>0.41040065117120378</v>
      </c>
      <c r="V38" s="201"/>
      <c r="W38" s="184"/>
      <c r="X38" s="156"/>
      <c r="Y38" s="24"/>
      <c r="Z38" s="24"/>
      <c r="AA38" s="24"/>
      <c r="AB38" s="24"/>
      <c r="AC38" s="24"/>
      <c r="AD38" s="24"/>
      <c r="AE38" s="24"/>
      <c r="AF38" s="24"/>
    </row>
    <row r="39" spans="1:32" s="45" customFormat="1" ht="17" customHeight="1" x14ac:dyDescent="0.2">
      <c r="A39" s="180">
        <v>37</v>
      </c>
      <c r="B39" s="174" t="s">
        <v>37</v>
      </c>
      <c r="C39" s="174" t="s">
        <v>37</v>
      </c>
      <c r="D39" s="138" t="s">
        <v>145</v>
      </c>
      <c r="E39" s="174" t="s">
        <v>29</v>
      </c>
      <c r="F39" s="139" t="s">
        <v>146</v>
      </c>
      <c r="G39" s="139" t="s">
        <v>147</v>
      </c>
      <c r="H39" s="139" t="s">
        <v>148</v>
      </c>
      <c r="I39" s="139" t="s">
        <v>33</v>
      </c>
      <c r="J39" s="216">
        <v>4.5902777777777772E-2</v>
      </c>
      <c r="K39" s="217">
        <v>4</v>
      </c>
      <c r="L39" s="143" t="s">
        <v>41</v>
      </c>
      <c r="M39" s="198">
        <v>52982</v>
      </c>
      <c r="N39" s="138" t="s">
        <v>42</v>
      </c>
      <c r="O39" s="206">
        <v>39638</v>
      </c>
      <c r="P39" s="207">
        <v>28940</v>
      </c>
      <c r="Q39" s="233">
        <v>0.74814087803404927</v>
      </c>
      <c r="R39" s="198"/>
      <c r="S39" s="230"/>
      <c r="T39" s="206">
        <v>13344</v>
      </c>
      <c r="U39" s="233">
        <v>0.25185912196595073</v>
      </c>
      <c r="V39" s="234"/>
      <c r="W39" s="181"/>
      <c r="X39" s="154"/>
      <c r="Y39" s="6"/>
      <c r="Z39" s="6"/>
      <c r="AA39" s="6"/>
      <c r="AB39" s="6"/>
      <c r="AC39" s="6"/>
      <c r="AD39" s="6"/>
      <c r="AE39" s="6"/>
      <c r="AF39" s="6"/>
    </row>
    <row r="40" spans="1:32" s="45" customFormat="1" ht="17" customHeight="1" x14ac:dyDescent="0.2">
      <c r="A40" s="180">
        <v>38</v>
      </c>
      <c r="B40" s="174" t="s">
        <v>37</v>
      </c>
      <c r="C40" s="174" t="s">
        <v>37</v>
      </c>
      <c r="D40" s="138" t="s">
        <v>516</v>
      </c>
      <c r="E40" s="174" t="s">
        <v>29</v>
      </c>
      <c r="F40" s="139" t="s">
        <v>512</v>
      </c>
      <c r="G40" s="139"/>
      <c r="H40" s="139" t="s">
        <v>132</v>
      </c>
      <c r="I40" s="139" t="s">
        <v>33</v>
      </c>
      <c r="J40" s="216">
        <v>1.8761574074074073E-2</v>
      </c>
      <c r="K40" s="217">
        <v>4</v>
      </c>
      <c r="L40" s="143" t="s">
        <v>41</v>
      </c>
      <c r="M40" s="198">
        <v>46923</v>
      </c>
      <c r="N40" s="138" t="s">
        <v>42</v>
      </c>
      <c r="O40" s="206">
        <v>44803</v>
      </c>
      <c r="P40" s="207">
        <v>26049</v>
      </c>
      <c r="Q40" s="233">
        <v>0.9548195980649149</v>
      </c>
      <c r="R40" s="206"/>
      <c r="S40" s="279"/>
      <c r="T40" s="201">
        <v>2120</v>
      </c>
      <c r="U40" s="233">
        <v>4.5180401935085136E-2</v>
      </c>
      <c r="V40" s="234"/>
      <c r="W40" s="182"/>
      <c r="X40" s="154"/>
      <c r="Y40" s="6"/>
      <c r="Z40" s="6"/>
      <c r="AA40" s="6"/>
      <c r="AB40" s="6"/>
      <c r="AC40" s="6"/>
      <c r="AD40" s="6"/>
      <c r="AE40" s="6"/>
      <c r="AF40" s="6"/>
    </row>
    <row r="41" spans="1:32" s="45" customFormat="1" ht="17" customHeight="1" x14ac:dyDescent="0.2">
      <c r="A41" s="180">
        <v>39</v>
      </c>
      <c r="B41" s="174" t="s">
        <v>48</v>
      </c>
      <c r="C41" s="174" t="s">
        <v>133</v>
      </c>
      <c r="D41" s="174" t="s">
        <v>134</v>
      </c>
      <c r="E41" s="139" t="s">
        <v>29</v>
      </c>
      <c r="F41" s="177" t="s">
        <v>308</v>
      </c>
      <c r="G41" s="177"/>
      <c r="H41" s="194" t="s">
        <v>136</v>
      </c>
      <c r="I41" s="174" t="s">
        <v>33</v>
      </c>
      <c r="J41" s="218">
        <v>3.1678240740740743E-2</v>
      </c>
      <c r="K41" s="219">
        <v>4</v>
      </c>
      <c r="L41" s="143" t="s">
        <v>53</v>
      </c>
      <c r="M41" s="199">
        <v>43980</v>
      </c>
      <c r="N41" s="174" t="s">
        <v>87</v>
      </c>
      <c r="O41" s="201">
        <v>3758</v>
      </c>
      <c r="P41" s="201"/>
      <c r="Q41" s="233">
        <v>8.5447930877671663E-2</v>
      </c>
      <c r="R41" s="206"/>
      <c r="S41" s="279">
        <v>0</v>
      </c>
      <c r="T41" s="201">
        <v>40222</v>
      </c>
      <c r="U41" s="233">
        <v>0.91455206912232834</v>
      </c>
      <c r="V41" s="201">
        <v>26627</v>
      </c>
      <c r="W41" s="184"/>
      <c r="X41" s="156"/>
      <c r="Y41" s="24"/>
      <c r="Z41" s="24"/>
      <c r="AA41" s="24"/>
      <c r="AB41" s="24"/>
      <c r="AC41" s="24"/>
      <c r="AD41" s="24"/>
      <c r="AE41" s="24"/>
      <c r="AF41" s="24"/>
    </row>
    <row r="42" spans="1:32" s="45" customFormat="1" ht="17" customHeight="1" x14ac:dyDescent="0.2">
      <c r="A42" s="180">
        <v>40</v>
      </c>
      <c r="B42" s="170" t="s">
        <v>37</v>
      </c>
      <c r="C42" s="171" t="s">
        <v>37</v>
      </c>
      <c r="D42" s="142" t="s">
        <v>551</v>
      </c>
      <c r="E42" s="142"/>
      <c r="F42" s="143" t="s">
        <v>318</v>
      </c>
      <c r="G42" s="143" t="s">
        <v>85</v>
      </c>
      <c r="H42" s="143" t="s">
        <v>552</v>
      </c>
      <c r="I42" s="142" t="s">
        <v>33</v>
      </c>
      <c r="J42" s="216">
        <v>1.8414351851851852E-2</v>
      </c>
      <c r="K42" s="217">
        <v>5</v>
      </c>
      <c r="L42" s="143" t="s">
        <v>34</v>
      </c>
      <c r="M42" s="199">
        <v>43809</v>
      </c>
      <c r="N42" s="138" t="s">
        <v>42</v>
      </c>
      <c r="O42" s="206">
        <v>21288</v>
      </c>
      <c r="P42" s="206">
        <v>14416</v>
      </c>
      <c r="Q42" s="233">
        <v>0.48592754913373964</v>
      </c>
      <c r="R42" s="206"/>
      <c r="S42" s="237"/>
      <c r="T42" s="206">
        <v>22521</v>
      </c>
      <c r="U42" s="238">
        <v>0.51407245086626041</v>
      </c>
      <c r="V42" s="206"/>
      <c r="W42" s="181"/>
      <c r="X42" s="154"/>
      <c r="Y42" s="6"/>
      <c r="Z42" s="6"/>
      <c r="AA42" s="6"/>
      <c r="AB42" s="6"/>
      <c r="AC42" s="6"/>
      <c r="AD42" s="6"/>
      <c r="AE42" s="6"/>
      <c r="AF42" s="6"/>
    </row>
    <row r="43" spans="1:32" s="45" customFormat="1" ht="17" customHeight="1" x14ac:dyDescent="0.2">
      <c r="A43" s="180">
        <v>41</v>
      </c>
      <c r="B43" s="174" t="s">
        <v>26</v>
      </c>
      <c r="C43" s="174" t="s">
        <v>27</v>
      </c>
      <c r="D43" s="174" t="s">
        <v>142</v>
      </c>
      <c r="E43" s="174" t="s">
        <v>29</v>
      </c>
      <c r="F43" s="177" t="s">
        <v>143</v>
      </c>
      <c r="G43" s="177" t="s">
        <v>36</v>
      </c>
      <c r="H43" s="174" t="s">
        <v>144</v>
      </c>
      <c r="I43" s="177" t="s">
        <v>33</v>
      </c>
      <c r="J43" s="218">
        <v>9.1203703703703707E-3</v>
      </c>
      <c r="K43" s="219">
        <v>3</v>
      </c>
      <c r="L43" s="143" t="s">
        <v>34</v>
      </c>
      <c r="M43" s="199">
        <v>42046</v>
      </c>
      <c r="N43" s="174" t="s">
        <v>42</v>
      </c>
      <c r="O43" s="201">
        <v>37546</v>
      </c>
      <c r="P43" s="201">
        <v>23744</v>
      </c>
      <c r="Q43" s="233">
        <v>0.8929743614136898</v>
      </c>
      <c r="R43" s="206">
        <v>0</v>
      </c>
      <c r="S43" s="279">
        <v>0</v>
      </c>
      <c r="T43" s="201">
        <v>4500</v>
      </c>
      <c r="U43" s="233">
        <v>0.10702563858631023</v>
      </c>
      <c r="V43" s="201">
        <v>3563</v>
      </c>
      <c r="W43" s="184"/>
      <c r="X43" s="156"/>
      <c r="Y43" s="24"/>
      <c r="Z43" s="24"/>
      <c r="AA43" s="24"/>
      <c r="AB43" s="24"/>
      <c r="AC43" s="24"/>
      <c r="AD43" s="24"/>
      <c r="AE43" s="24"/>
      <c r="AF43" s="24"/>
    </row>
    <row r="44" spans="1:32" s="45" customFormat="1" ht="17" customHeight="1" x14ac:dyDescent="0.2">
      <c r="A44" s="180">
        <v>42</v>
      </c>
      <c r="B44" s="177" t="s">
        <v>37</v>
      </c>
      <c r="C44" s="174" t="s">
        <v>37</v>
      </c>
      <c r="D44" s="174" t="s">
        <v>522</v>
      </c>
      <c r="E44" s="174" t="s">
        <v>29</v>
      </c>
      <c r="F44" s="177" t="s">
        <v>318</v>
      </c>
      <c r="G44" s="177" t="s">
        <v>85</v>
      </c>
      <c r="H44" s="189" t="s">
        <v>547</v>
      </c>
      <c r="I44" s="174" t="s">
        <v>33</v>
      </c>
      <c r="J44" s="222">
        <v>0</v>
      </c>
      <c r="K44" s="219">
        <v>0</v>
      </c>
      <c r="L44" s="143"/>
      <c r="M44" s="289">
        <v>37829</v>
      </c>
      <c r="N44" s="174" t="s">
        <v>42</v>
      </c>
      <c r="O44" s="201">
        <v>32522</v>
      </c>
      <c r="P44" s="201">
        <v>8679</v>
      </c>
      <c r="Q44" s="233">
        <v>0.85971080388062071</v>
      </c>
      <c r="R44" s="206"/>
      <c r="S44" s="279"/>
      <c r="T44" s="201">
        <v>5307</v>
      </c>
      <c r="U44" s="233">
        <v>0.14028919611937932</v>
      </c>
      <c r="V44" s="201"/>
      <c r="W44" s="184"/>
      <c r="X44" s="156"/>
      <c r="Y44" s="24"/>
      <c r="Z44" s="24"/>
      <c r="AA44" s="24"/>
      <c r="AB44" s="24"/>
      <c r="AC44" s="24"/>
      <c r="AD44" s="24"/>
      <c r="AE44" s="24"/>
      <c r="AF44" s="24"/>
    </row>
    <row r="45" spans="1:32" s="45" customFormat="1" ht="17" customHeight="1" x14ac:dyDescent="0.2">
      <c r="A45" s="180">
        <v>43</v>
      </c>
      <c r="B45" s="138" t="s">
        <v>26</v>
      </c>
      <c r="C45" s="138" t="s">
        <v>27</v>
      </c>
      <c r="D45" s="138" t="s">
        <v>528</v>
      </c>
      <c r="E45" s="139" t="s">
        <v>29</v>
      </c>
      <c r="F45" s="139" t="s">
        <v>529</v>
      </c>
      <c r="G45" s="139" t="s">
        <v>36</v>
      </c>
      <c r="H45" s="139" t="s">
        <v>530</v>
      </c>
      <c r="I45" s="139" t="s">
        <v>33</v>
      </c>
      <c r="J45" s="216">
        <v>3.8240740740740742E-2</v>
      </c>
      <c r="K45" s="217">
        <v>4</v>
      </c>
      <c r="L45" s="143" t="s">
        <v>34</v>
      </c>
      <c r="M45" s="199">
        <v>35625</v>
      </c>
      <c r="N45" s="138" t="s">
        <v>42</v>
      </c>
      <c r="O45" s="206">
        <v>33768</v>
      </c>
      <c r="P45" s="206">
        <v>19385</v>
      </c>
      <c r="Q45" s="233">
        <v>0.94787368421052631</v>
      </c>
      <c r="R45" s="206">
        <v>0</v>
      </c>
      <c r="S45" s="230">
        <v>0</v>
      </c>
      <c r="T45" s="206">
        <v>1857</v>
      </c>
      <c r="U45" s="233">
        <v>5.2126315789473687E-2</v>
      </c>
      <c r="V45" s="206">
        <v>1382</v>
      </c>
      <c r="W45" s="181"/>
      <c r="X45" s="154"/>
      <c r="Y45" s="6"/>
      <c r="Z45" s="6"/>
      <c r="AA45" s="6"/>
      <c r="AB45" s="6"/>
      <c r="AC45" s="6"/>
      <c r="AD45" s="6"/>
      <c r="AE45" s="6"/>
      <c r="AF45" s="6"/>
    </row>
    <row r="46" spans="1:32" s="45" customFormat="1" ht="17" customHeight="1" x14ac:dyDescent="0.2">
      <c r="A46" s="180">
        <v>44</v>
      </c>
      <c r="B46" s="174" t="s">
        <v>37</v>
      </c>
      <c r="C46" s="174" t="s">
        <v>37</v>
      </c>
      <c r="D46" s="174" t="s">
        <v>152</v>
      </c>
      <c r="E46" s="174" t="s">
        <v>29</v>
      </c>
      <c r="F46" s="177" t="s">
        <v>318</v>
      </c>
      <c r="G46" s="177" t="s">
        <v>153</v>
      </c>
      <c r="H46" s="191" t="s">
        <v>154</v>
      </c>
      <c r="I46" s="174" t="s">
        <v>33</v>
      </c>
      <c r="J46" s="218">
        <v>3.5891203703703703E-2</v>
      </c>
      <c r="K46" s="219">
        <v>4</v>
      </c>
      <c r="L46" s="143" t="s">
        <v>41</v>
      </c>
      <c r="M46" s="199">
        <v>35158</v>
      </c>
      <c r="N46" s="174" t="s">
        <v>42</v>
      </c>
      <c r="O46" s="201">
        <v>34259</v>
      </c>
      <c r="P46" s="201">
        <v>19741</v>
      </c>
      <c r="Q46" s="235">
        <v>0.97442971727629557</v>
      </c>
      <c r="R46" s="201"/>
      <c r="S46" s="247"/>
      <c r="T46" s="201">
        <v>899</v>
      </c>
      <c r="U46" s="235">
        <v>2.5570282723704419E-2</v>
      </c>
      <c r="V46" s="201"/>
      <c r="W46" s="181"/>
      <c r="X46" s="154"/>
      <c r="Y46" s="6"/>
      <c r="Z46" s="6"/>
      <c r="AA46" s="6"/>
      <c r="AB46" s="6"/>
      <c r="AC46" s="6"/>
      <c r="AD46" s="6"/>
      <c r="AE46" s="6"/>
      <c r="AF46" s="6"/>
    </row>
    <row r="47" spans="1:32" s="45" customFormat="1" ht="17" customHeight="1" x14ac:dyDescent="0.2">
      <c r="A47" s="180">
        <v>45</v>
      </c>
      <c r="B47" s="251" t="s">
        <v>37</v>
      </c>
      <c r="C47" s="138" t="s">
        <v>37</v>
      </c>
      <c r="D47" s="138" t="s">
        <v>166</v>
      </c>
      <c r="E47" s="139" t="s">
        <v>29</v>
      </c>
      <c r="F47" s="139" t="s">
        <v>146</v>
      </c>
      <c r="G47" s="139" t="s">
        <v>167</v>
      </c>
      <c r="H47" s="139" t="s">
        <v>168</v>
      </c>
      <c r="I47" s="139" t="s">
        <v>33</v>
      </c>
      <c r="J47" s="216">
        <v>3.2650462962962964E-2</v>
      </c>
      <c r="K47" s="217">
        <v>4</v>
      </c>
      <c r="L47" s="143" t="s">
        <v>41</v>
      </c>
      <c r="M47" s="199">
        <v>34281</v>
      </c>
      <c r="N47" s="138" t="s">
        <v>42</v>
      </c>
      <c r="O47" s="206">
        <v>27822</v>
      </c>
      <c r="P47" s="206">
        <v>18346</v>
      </c>
      <c r="Q47" s="233">
        <v>0.81158659315655901</v>
      </c>
      <c r="R47" s="206"/>
      <c r="S47" s="230"/>
      <c r="T47" s="206">
        <v>6459</v>
      </c>
      <c r="U47" s="233">
        <v>0.18841340684344096</v>
      </c>
      <c r="V47" s="206"/>
      <c r="W47" s="185"/>
      <c r="X47" s="2"/>
      <c r="Y47" s="3"/>
      <c r="Z47" s="3"/>
      <c r="AA47" s="3"/>
      <c r="AB47" s="3"/>
      <c r="AC47" s="3"/>
      <c r="AD47" s="3"/>
      <c r="AE47" s="3"/>
      <c r="AF47" s="3"/>
    </row>
    <row r="48" spans="1:32" s="45" customFormat="1" ht="17" customHeight="1" x14ac:dyDescent="0.2">
      <c r="A48" s="180">
        <v>46</v>
      </c>
      <c r="B48" s="177" t="s">
        <v>26</v>
      </c>
      <c r="C48" s="171" t="s">
        <v>27</v>
      </c>
      <c r="D48" s="172" t="s">
        <v>109</v>
      </c>
      <c r="E48" s="142" t="s">
        <v>29</v>
      </c>
      <c r="F48" s="143" t="s">
        <v>110</v>
      </c>
      <c r="G48" s="143" t="s">
        <v>36</v>
      </c>
      <c r="H48" s="143" t="s">
        <v>111</v>
      </c>
      <c r="I48" s="143" t="s">
        <v>33</v>
      </c>
      <c r="J48" s="216">
        <v>2.4606481481481483E-2</v>
      </c>
      <c r="K48" s="217">
        <v>4</v>
      </c>
      <c r="L48" s="143" t="s">
        <v>34</v>
      </c>
      <c r="M48" s="198">
        <v>32194</v>
      </c>
      <c r="N48" s="138" t="s">
        <v>42</v>
      </c>
      <c r="O48" s="206">
        <v>29269</v>
      </c>
      <c r="P48" s="206">
        <v>21763</v>
      </c>
      <c r="Q48" s="233">
        <v>0.9091445610983413</v>
      </c>
      <c r="R48" s="206">
        <v>0</v>
      </c>
      <c r="S48" s="279">
        <v>0</v>
      </c>
      <c r="T48" s="206">
        <v>2925</v>
      </c>
      <c r="U48" s="233">
        <v>9.0855438901658689E-2</v>
      </c>
      <c r="V48" s="206">
        <v>2168</v>
      </c>
      <c r="W48" s="181"/>
      <c r="X48" s="154"/>
      <c r="Y48" s="6"/>
      <c r="Z48" s="6"/>
      <c r="AA48" s="6"/>
      <c r="AB48" s="6"/>
      <c r="AC48" s="6"/>
      <c r="AD48" s="6"/>
      <c r="AE48" s="6"/>
      <c r="AF48" s="6"/>
    </row>
    <row r="49" spans="1:32" s="45" customFormat="1" ht="17" customHeight="1" x14ac:dyDescent="0.2">
      <c r="A49" s="180">
        <v>47</v>
      </c>
      <c r="B49" s="170" t="s">
        <v>26</v>
      </c>
      <c r="C49" s="171" t="s">
        <v>178</v>
      </c>
      <c r="D49" s="172" t="s">
        <v>179</v>
      </c>
      <c r="E49" s="142" t="s">
        <v>29</v>
      </c>
      <c r="F49" s="143" t="s">
        <v>180</v>
      </c>
      <c r="G49" s="143" t="s">
        <v>181</v>
      </c>
      <c r="H49" s="143" t="s">
        <v>500</v>
      </c>
      <c r="I49" s="142" t="s">
        <v>33</v>
      </c>
      <c r="J49" s="216">
        <v>1.8993055555555555E-2</v>
      </c>
      <c r="K49" s="217">
        <v>4</v>
      </c>
      <c r="L49" s="143" t="s">
        <v>34</v>
      </c>
      <c r="M49" s="198">
        <v>30826</v>
      </c>
      <c r="N49" s="138" t="s">
        <v>42</v>
      </c>
      <c r="O49" s="206">
        <v>21827</v>
      </c>
      <c r="P49" s="206">
        <v>17653</v>
      </c>
      <c r="Q49" s="233">
        <v>0.70807110880425617</v>
      </c>
      <c r="R49" s="206">
        <v>0</v>
      </c>
      <c r="S49" s="237">
        <v>0</v>
      </c>
      <c r="T49" s="206">
        <v>8999</v>
      </c>
      <c r="U49" s="238">
        <v>0.29192889119574383</v>
      </c>
      <c r="V49" s="206">
        <v>6939</v>
      </c>
      <c r="W49" s="181"/>
      <c r="X49" s="154"/>
      <c r="Y49" s="6"/>
      <c r="Z49" s="6"/>
      <c r="AA49" s="6"/>
      <c r="AB49" s="6"/>
      <c r="AC49" s="6"/>
      <c r="AD49" s="6"/>
      <c r="AE49" s="6"/>
      <c r="AF49" s="6"/>
    </row>
    <row r="50" spans="1:32" s="45" customFormat="1" ht="17" customHeight="1" x14ac:dyDescent="0.2">
      <c r="A50" s="180">
        <v>48</v>
      </c>
      <c r="B50" s="170" t="s">
        <v>26</v>
      </c>
      <c r="C50" s="174" t="s">
        <v>27</v>
      </c>
      <c r="D50" s="175" t="s">
        <v>501</v>
      </c>
      <c r="E50" s="142" t="s">
        <v>29</v>
      </c>
      <c r="F50" s="143" t="s">
        <v>143</v>
      </c>
      <c r="G50" s="143" t="s">
        <v>36</v>
      </c>
      <c r="H50" s="143" t="s">
        <v>502</v>
      </c>
      <c r="I50" s="142" t="s">
        <v>33</v>
      </c>
      <c r="J50" s="216">
        <v>7.1875000000000003E-3</v>
      </c>
      <c r="K50" s="217">
        <v>5</v>
      </c>
      <c r="L50" s="143" t="s">
        <v>34</v>
      </c>
      <c r="M50" s="199">
        <v>28774</v>
      </c>
      <c r="N50" s="138" t="s">
        <v>42</v>
      </c>
      <c r="O50" s="206">
        <v>28774</v>
      </c>
      <c r="P50" s="206">
        <v>18192</v>
      </c>
      <c r="Q50" s="233">
        <v>1</v>
      </c>
      <c r="R50" s="206">
        <v>0</v>
      </c>
      <c r="S50" s="237">
        <v>0</v>
      </c>
      <c r="T50" s="206">
        <v>0</v>
      </c>
      <c r="U50" s="238">
        <v>0</v>
      </c>
      <c r="V50" s="206">
        <v>0</v>
      </c>
      <c r="W50" s="181"/>
      <c r="X50" s="154"/>
      <c r="Y50" s="6"/>
      <c r="Z50" s="6"/>
      <c r="AA50" s="6"/>
      <c r="AB50" s="6"/>
      <c r="AC50" s="6"/>
      <c r="AD50" s="6"/>
      <c r="AE50" s="6"/>
      <c r="AF50" s="6"/>
    </row>
    <row r="51" spans="1:32" s="45" customFormat="1" ht="17" customHeight="1" x14ac:dyDescent="0.2">
      <c r="A51" s="180">
        <v>49</v>
      </c>
      <c r="B51" s="138" t="s">
        <v>37</v>
      </c>
      <c r="C51" s="138" t="s">
        <v>37</v>
      </c>
      <c r="D51" s="138" t="s">
        <v>155</v>
      </c>
      <c r="E51" s="139" t="s">
        <v>29</v>
      </c>
      <c r="F51" s="139" t="s">
        <v>318</v>
      </c>
      <c r="G51" s="139"/>
      <c r="H51" s="139" t="s">
        <v>156</v>
      </c>
      <c r="I51" s="139" t="s">
        <v>33</v>
      </c>
      <c r="J51" s="216">
        <v>2.2395833333333334E-2</v>
      </c>
      <c r="K51" s="217">
        <v>2</v>
      </c>
      <c r="L51" s="143" t="s">
        <v>41</v>
      </c>
      <c r="M51" s="198">
        <v>28702</v>
      </c>
      <c r="N51" s="138" t="s">
        <v>42</v>
      </c>
      <c r="O51" s="206">
        <v>27832</v>
      </c>
      <c r="P51" s="207">
        <v>17453</v>
      </c>
      <c r="Q51" s="233">
        <v>0.9696885234478434</v>
      </c>
      <c r="R51" s="198"/>
      <c r="S51" s="230"/>
      <c r="T51" s="206">
        <v>870</v>
      </c>
      <c r="U51" s="233">
        <v>3.0311476552156644E-2</v>
      </c>
      <c r="V51" s="207"/>
      <c r="W51" s="181"/>
      <c r="X51" s="154"/>
      <c r="Y51" s="6"/>
      <c r="Z51" s="6"/>
      <c r="AA51" s="6"/>
      <c r="AB51" s="6"/>
      <c r="AC51" s="6"/>
      <c r="AD51" s="6"/>
      <c r="AE51" s="6"/>
      <c r="AF51" s="6"/>
    </row>
    <row r="52" spans="1:32" s="45" customFormat="1" ht="15" customHeight="1" x14ac:dyDescent="0.2">
      <c r="A52" s="180">
        <v>50</v>
      </c>
      <c r="B52" s="138" t="s">
        <v>524</v>
      </c>
      <c r="C52" s="174" t="s">
        <v>559</v>
      </c>
      <c r="D52" s="138" t="s">
        <v>560</v>
      </c>
      <c r="E52" s="174" t="s">
        <v>29</v>
      </c>
      <c r="F52" s="139" t="s">
        <v>127</v>
      </c>
      <c r="G52" s="139"/>
      <c r="H52" s="139" t="s">
        <v>561</v>
      </c>
      <c r="I52" s="139" t="s">
        <v>557</v>
      </c>
      <c r="J52" s="216">
        <v>2.2442129629629631E-2</v>
      </c>
      <c r="K52" s="217">
        <v>10</v>
      </c>
      <c r="L52" s="143" t="s">
        <v>41</v>
      </c>
      <c r="M52" s="198">
        <v>27514</v>
      </c>
      <c r="N52" s="138" t="s">
        <v>47</v>
      </c>
      <c r="O52" s="206">
        <v>27514</v>
      </c>
      <c r="P52" s="207">
        <v>11546</v>
      </c>
      <c r="Q52" s="233">
        <v>1</v>
      </c>
      <c r="R52" s="198">
        <v>0</v>
      </c>
      <c r="S52" s="230">
        <v>0</v>
      </c>
      <c r="T52" s="206">
        <v>0</v>
      </c>
      <c r="U52" s="233">
        <v>0</v>
      </c>
      <c r="V52" s="234">
        <v>0</v>
      </c>
      <c r="W52" s="181"/>
      <c r="X52" s="154"/>
      <c r="Y52" s="6"/>
      <c r="Z52" s="6"/>
      <c r="AA52" s="6"/>
      <c r="AB52" s="6"/>
      <c r="AC52" s="6"/>
      <c r="AD52" s="6"/>
      <c r="AE52" s="6"/>
      <c r="AF52" s="6"/>
    </row>
    <row r="53" spans="1:32" s="45" customFormat="1" ht="15" customHeight="1" x14ac:dyDescent="0.2">
      <c r="A53" s="180">
        <v>51</v>
      </c>
      <c r="B53" s="170" t="s">
        <v>48</v>
      </c>
      <c r="C53" s="171" t="s">
        <v>83</v>
      </c>
      <c r="D53" s="175" t="s">
        <v>534</v>
      </c>
      <c r="E53" s="174" t="s">
        <v>29</v>
      </c>
      <c r="F53" s="143" t="s">
        <v>309</v>
      </c>
      <c r="G53" s="143" t="s">
        <v>176</v>
      </c>
      <c r="H53" s="143" t="s">
        <v>535</v>
      </c>
      <c r="I53" s="142" t="s">
        <v>33</v>
      </c>
      <c r="J53" s="216">
        <v>3.7002314814814814E-2</v>
      </c>
      <c r="K53" s="217">
        <v>4</v>
      </c>
      <c r="L53" s="143" t="s">
        <v>53</v>
      </c>
      <c r="M53" s="199">
        <v>27320</v>
      </c>
      <c r="N53" s="138" t="s">
        <v>87</v>
      </c>
      <c r="O53" s="206">
        <v>2807</v>
      </c>
      <c r="P53" s="206"/>
      <c r="Q53" s="233">
        <v>0.10274524158125915</v>
      </c>
      <c r="R53" s="206"/>
      <c r="S53" s="279">
        <v>0</v>
      </c>
      <c r="T53" s="206">
        <v>24513</v>
      </c>
      <c r="U53" s="233">
        <v>0.89725475841874081</v>
      </c>
      <c r="V53" s="206">
        <v>12196</v>
      </c>
      <c r="W53" s="181"/>
      <c r="X53" s="154"/>
      <c r="Y53" s="6"/>
      <c r="Z53" s="6"/>
      <c r="AA53" s="6"/>
      <c r="AB53" s="6"/>
      <c r="AC53" s="6"/>
      <c r="AD53" s="6"/>
      <c r="AE53" s="6"/>
      <c r="AF53" s="6"/>
    </row>
    <row r="54" spans="1:32" s="45" customFormat="1" ht="15" customHeight="1" x14ac:dyDescent="0.2">
      <c r="A54" s="180">
        <v>52</v>
      </c>
      <c r="B54" s="251" t="s">
        <v>37</v>
      </c>
      <c r="C54" s="174" t="s">
        <v>37</v>
      </c>
      <c r="D54" s="175" t="s">
        <v>157</v>
      </c>
      <c r="E54" s="142" t="s">
        <v>29</v>
      </c>
      <c r="F54" s="143" t="s">
        <v>318</v>
      </c>
      <c r="G54" s="143" t="s">
        <v>158</v>
      </c>
      <c r="H54" s="143" t="s">
        <v>159</v>
      </c>
      <c r="I54" s="142" t="s">
        <v>33</v>
      </c>
      <c r="J54" s="216">
        <v>2.0648148148148148E-2</v>
      </c>
      <c r="K54" s="217">
        <v>2</v>
      </c>
      <c r="L54" s="143" t="s">
        <v>41</v>
      </c>
      <c r="M54" s="199">
        <v>21901</v>
      </c>
      <c r="N54" s="138" t="s">
        <v>42</v>
      </c>
      <c r="O54" s="206">
        <v>21103</v>
      </c>
      <c r="P54" s="206">
        <v>13111</v>
      </c>
      <c r="Q54" s="233">
        <v>0.96356330761152453</v>
      </c>
      <c r="R54" s="206"/>
      <c r="S54" s="237"/>
      <c r="T54" s="206">
        <v>798</v>
      </c>
      <c r="U54" s="238">
        <v>3.6436692388475411E-2</v>
      </c>
      <c r="V54" s="206"/>
      <c r="W54" s="181"/>
      <c r="X54" s="154"/>
      <c r="Y54" s="6"/>
      <c r="Z54" s="6"/>
      <c r="AA54" s="6"/>
      <c r="AB54" s="6"/>
      <c r="AC54" s="6"/>
      <c r="AD54" s="6"/>
      <c r="AE54" s="6"/>
      <c r="AF54" s="6"/>
    </row>
    <row r="55" spans="1:32" s="45" customFormat="1" ht="15" customHeight="1" x14ac:dyDescent="0.2">
      <c r="A55" s="180">
        <v>53</v>
      </c>
      <c r="B55" s="170" t="s">
        <v>48</v>
      </c>
      <c r="C55" s="171" t="s">
        <v>49</v>
      </c>
      <c r="D55" s="142" t="s">
        <v>160</v>
      </c>
      <c r="E55" s="142" t="s">
        <v>29</v>
      </c>
      <c r="F55" s="143" t="s">
        <v>64</v>
      </c>
      <c r="G55" s="143" t="s">
        <v>161</v>
      </c>
      <c r="H55" s="192" t="s">
        <v>162</v>
      </c>
      <c r="I55" s="142" t="s">
        <v>33</v>
      </c>
      <c r="J55" s="216">
        <v>5.1967592592592595E-3</v>
      </c>
      <c r="K55" s="217">
        <v>2</v>
      </c>
      <c r="L55" s="143" t="s">
        <v>163</v>
      </c>
      <c r="M55" s="199">
        <v>20308</v>
      </c>
      <c r="N55" s="138" t="s">
        <v>87</v>
      </c>
      <c r="O55" s="206">
        <v>20308</v>
      </c>
      <c r="P55" s="206"/>
      <c r="Q55" s="233">
        <v>1</v>
      </c>
      <c r="R55" s="206"/>
      <c r="S55" s="237">
        <v>0</v>
      </c>
      <c r="T55" s="206">
        <v>0</v>
      </c>
      <c r="U55" s="238">
        <v>0</v>
      </c>
      <c r="V55" s="206">
        <v>0</v>
      </c>
      <c r="W55" s="181"/>
      <c r="X55" s="154"/>
      <c r="Y55" s="6"/>
      <c r="Z55" s="6"/>
      <c r="AA55" s="6"/>
      <c r="AB55" s="6"/>
      <c r="AC55" s="6"/>
      <c r="AD55" s="6"/>
      <c r="AE55" s="6"/>
      <c r="AF55" s="6"/>
    </row>
    <row r="56" spans="1:32" s="45" customFormat="1" ht="15" customHeight="1" x14ac:dyDescent="0.2">
      <c r="A56" s="180">
        <v>54</v>
      </c>
      <c r="B56" s="170" t="s">
        <v>48</v>
      </c>
      <c r="C56" s="171" t="s">
        <v>49</v>
      </c>
      <c r="D56" s="175" t="s">
        <v>164</v>
      </c>
      <c r="E56" s="142" t="s">
        <v>29</v>
      </c>
      <c r="F56" s="143" t="s">
        <v>318</v>
      </c>
      <c r="G56" s="143" t="s">
        <v>153</v>
      </c>
      <c r="H56" s="192" t="s">
        <v>165</v>
      </c>
      <c r="I56" s="142" t="s">
        <v>33</v>
      </c>
      <c r="J56" s="249">
        <v>0</v>
      </c>
      <c r="K56" s="217">
        <v>0</v>
      </c>
      <c r="L56" s="143" t="s">
        <v>163</v>
      </c>
      <c r="M56" s="199">
        <v>19235</v>
      </c>
      <c r="N56" s="138" t="s">
        <v>87</v>
      </c>
      <c r="O56" s="206">
        <v>260</v>
      </c>
      <c r="P56" s="206"/>
      <c r="Q56" s="233">
        <v>1.351702625422407E-2</v>
      </c>
      <c r="R56" s="206"/>
      <c r="S56" s="237">
        <v>0</v>
      </c>
      <c r="T56" s="206">
        <v>18975</v>
      </c>
      <c r="U56" s="238">
        <v>0.98648297374577598</v>
      </c>
      <c r="V56" s="206">
        <v>13941</v>
      </c>
      <c r="W56" s="181"/>
      <c r="X56" s="154"/>
      <c r="Y56" s="6"/>
      <c r="Z56" s="6"/>
      <c r="AA56" s="6"/>
      <c r="AB56" s="6"/>
      <c r="AC56" s="6"/>
      <c r="AD56" s="6"/>
      <c r="AE56" s="6"/>
      <c r="AF56" s="6"/>
    </row>
    <row r="57" spans="1:32" s="45" customFormat="1" ht="15" customHeight="1" x14ac:dyDescent="0.2">
      <c r="A57" s="180">
        <v>55</v>
      </c>
      <c r="B57" s="174" t="s">
        <v>48</v>
      </c>
      <c r="C57" s="174" t="s">
        <v>49</v>
      </c>
      <c r="D57" s="174" t="s">
        <v>174</v>
      </c>
      <c r="E57" s="174" t="s">
        <v>29</v>
      </c>
      <c r="F57" s="177" t="s">
        <v>309</v>
      </c>
      <c r="G57" s="177" t="s">
        <v>176</v>
      </c>
      <c r="H57" s="285" t="s">
        <v>177</v>
      </c>
      <c r="I57" s="174" t="s">
        <v>33</v>
      </c>
      <c r="J57" s="218">
        <v>3.0636574074074073E-2</v>
      </c>
      <c r="K57" s="219">
        <v>2</v>
      </c>
      <c r="L57" s="143" t="s">
        <v>53</v>
      </c>
      <c r="M57" s="199">
        <v>19127</v>
      </c>
      <c r="N57" s="174" t="s">
        <v>87</v>
      </c>
      <c r="O57" s="201">
        <v>12859</v>
      </c>
      <c r="P57" s="201"/>
      <c r="Q57" s="233">
        <v>0.67229570763841695</v>
      </c>
      <c r="R57" s="206"/>
      <c r="S57" s="279">
        <v>0</v>
      </c>
      <c r="T57" s="201">
        <v>6268</v>
      </c>
      <c r="U57" s="233">
        <v>0.3277042923615831</v>
      </c>
      <c r="V57" s="201">
        <v>4050</v>
      </c>
      <c r="W57" s="181"/>
      <c r="X57" s="154"/>
      <c r="Y57" s="6"/>
      <c r="Z57" s="6"/>
      <c r="AA57" s="6"/>
      <c r="AB57" s="6"/>
      <c r="AC57" s="6"/>
      <c r="AD57" s="6"/>
      <c r="AE57" s="6"/>
      <c r="AF57" s="6"/>
    </row>
    <row r="58" spans="1:32" s="45" customFormat="1" ht="15" customHeight="1" x14ac:dyDescent="0.2">
      <c r="A58" s="180">
        <v>56</v>
      </c>
      <c r="B58" s="174" t="s">
        <v>37</v>
      </c>
      <c r="C58" s="171" t="s">
        <v>37</v>
      </c>
      <c r="D58" s="172" t="s">
        <v>171</v>
      </c>
      <c r="E58" s="142" t="s">
        <v>29</v>
      </c>
      <c r="F58" s="143" t="s">
        <v>140</v>
      </c>
      <c r="G58" s="143" t="s">
        <v>172</v>
      </c>
      <c r="H58" s="192" t="s">
        <v>173</v>
      </c>
      <c r="I58" s="143" t="s">
        <v>33</v>
      </c>
      <c r="J58" s="249">
        <v>2.0949074074074075E-2</v>
      </c>
      <c r="K58" s="217">
        <v>4</v>
      </c>
      <c r="L58" s="143" t="s">
        <v>41</v>
      </c>
      <c r="M58" s="198">
        <v>19102</v>
      </c>
      <c r="N58" s="138" t="s">
        <v>42</v>
      </c>
      <c r="O58" s="206">
        <v>18316</v>
      </c>
      <c r="P58" s="206">
        <v>11295</v>
      </c>
      <c r="Q58" s="233">
        <v>0.95885247618050462</v>
      </c>
      <c r="R58" s="206"/>
      <c r="S58" s="279"/>
      <c r="T58" s="206">
        <v>786</v>
      </c>
      <c r="U58" s="238">
        <v>4.1147523819495338E-2</v>
      </c>
      <c r="V58" s="206"/>
      <c r="W58" s="280"/>
      <c r="X58" s="154"/>
      <c r="Y58" s="6"/>
      <c r="Z58" s="6"/>
      <c r="AA58" s="6"/>
      <c r="AB58" s="6"/>
      <c r="AC58" s="6"/>
      <c r="AD58" s="6"/>
      <c r="AE58" s="6"/>
      <c r="AF58" s="6"/>
    </row>
    <row r="59" spans="1:32" s="264" customFormat="1" ht="15" customHeight="1" x14ac:dyDescent="0.2">
      <c r="A59" s="180">
        <v>57</v>
      </c>
      <c r="B59" s="177" t="s">
        <v>37</v>
      </c>
      <c r="C59" s="174" t="s">
        <v>37</v>
      </c>
      <c r="D59" s="174" t="s">
        <v>187</v>
      </c>
      <c r="E59" s="177" t="s">
        <v>29</v>
      </c>
      <c r="F59" s="177" t="s">
        <v>308</v>
      </c>
      <c r="G59" s="177" t="s">
        <v>105</v>
      </c>
      <c r="H59" s="16" t="s">
        <v>188</v>
      </c>
      <c r="I59" s="177" t="s">
        <v>33</v>
      </c>
      <c r="J59" s="218">
        <v>1.6354166666666666E-2</v>
      </c>
      <c r="K59" s="219">
        <v>2</v>
      </c>
      <c r="L59" s="143" t="s">
        <v>41</v>
      </c>
      <c r="M59" s="199">
        <v>17564</v>
      </c>
      <c r="N59" s="174" t="s">
        <v>42</v>
      </c>
      <c r="O59" s="201">
        <v>17162</v>
      </c>
      <c r="P59" s="210">
        <v>11684</v>
      </c>
      <c r="Q59" s="241">
        <v>0.97711227510817578</v>
      </c>
      <c r="R59" s="199"/>
      <c r="S59" s="248"/>
      <c r="T59" s="201">
        <v>402</v>
      </c>
      <c r="U59" s="241">
        <v>2.2887724891824186E-2</v>
      </c>
      <c r="V59" s="210"/>
      <c r="W59" s="183"/>
      <c r="X59" s="156"/>
      <c r="Y59" s="24"/>
      <c r="Z59" s="24"/>
      <c r="AA59" s="24"/>
      <c r="AB59" s="24"/>
      <c r="AC59" s="24"/>
      <c r="AD59" s="24"/>
      <c r="AE59" s="24"/>
      <c r="AF59" s="24"/>
    </row>
    <row r="60" spans="1:32" s="45" customFormat="1" ht="15" customHeight="1" x14ac:dyDescent="0.2">
      <c r="A60" s="180">
        <v>58</v>
      </c>
      <c r="B60" s="177" t="s">
        <v>37</v>
      </c>
      <c r="C60" s="171" t="s">
        <v>37</v>
      </c>
      <c r="D60" s="172" t="s">
        <v>196</v>
      </c>
      <c r="E60" s="142" t="s">
        <v>29</v>
      </c>
      <c r="F60" s="143" t="s">
        <v>512</v>
      </c>
      <c r="G60" s="143"/>
      <c r="H60" s="192" t="s">
        <v>197</v>
      </c>
      <c r="I60" s="143" t="s">
        <v>33</v>
      </c>
      <c r="J60" s="216">
        <v>2.8946759259259255E-2</v>
      </c>
      <c r="K60" s="217">
        <v>6</v>
      </c>
      <c r="L60" s="143" t="s">
        <v>41</v>
      </c>
      <c r="M60" s="198">
        <v>13270</v>
      </c>
      <c r="N60" s="148" t="s">
        <v>42</v>
      </c>
      <c r="O60" s="206">
        <v>13270</v>
      </c>
      <c r="P60" s="206">
        <v>7681</v>
      </c>
      <c r="Q60" s="233">
        <v>1</v>
      </c>
      <c r="R60" s="206"/>
      <c r="S60" s="279"/>
      <c r="T60" s="201"/>
      <c r="U60" s="233">
        <v>0</v>
      </c>
      <c r="V60" s="206"/>
      <c r="W60" s="181"/>
      <c r="X60" s="154"/>
      <c r="Y60" s="6"/>
      <c r="Z60" s="6"/>
      <c r="AA60" s="6"/>
      <c r="AB60" s="6"/>
      <c r="AC60" s="6"/>
      <c r="AD60" s="6"/>
      <c r="AE60" s="6"/>
      <c r="AF60" s="6"/>
    </row>
    <row r="61" spans="1:32" s="45" customFormat="1" ht="15" customHeight="1" x14ac:dyDescent="0.2">
      <c r="A61" s="180">
        <v>59</v>
      </c>
      <c r="B61" s="172" t="s">
        <v>37</v>
      </c>
      <c r="C61" s="172" t="s">
        <v>37</v>
      </c>
      <c r="D61" s="172" t="s">
        <v>201</v>
      </c>
      <c r="E61" s="172" t="s">
        <v>29</v>
      </c>
      <c r="F61" s="173" t="s">
        <v>308</v>
      </c>
      <c r="G61" s="173" t="s">
        <v>105</v>
      </c>
      <c r="H61" s="193" t="s">
        <v>202</v>
      </c>
      <c r="I61" s="172" t="s">
        <v>33</v>
      </c>
      <c r="J61" s="220">
        <v>2.6643518518518521E-2</v>
      </c>
      <c r="K61" s="221">
        <v>5</v>
      </c>
      <c r="L61" s="173" t="s">
        <v>41</v>
      </c>
      <c r="M61" s="200">
        <v>12724</v>
      </c>
      <c r="N61" s="172" t="s">
        <v>42</v>
      </c>
      <c r="O61" s="209">
        <v>12315</v>
      </c>
      <c r="P61" s="209">
        <v>8348</v>
      </c>
      <c r="Q61" s="239">
        <v>0.96785602011945926</v>
      </c>
      <c r="R61" s="209"/>
      <c r="S61" s="240"/>
      <c r="T61" s="209">
        <v>409</v>
      </c>
      <c r="U61" s="239">
        <v>3.2143979880540713E-2</v>
      </c>
      <c r="V61" s="209"/>
      <c r="W61" s="181"/>
      <c r="X61" s="154"/>
      <c r="Y61" s="6"/>
      <c r="Z61" s="6"/>
      <c r="AA61" s="6"/>
      <c r="AB61" s="6"/>
      <c r="AC61" s="6"/>
      <c r="AD61" s="6"/>
      <c r="AE61" s="6"/>
      <c r="AF61" s="6"/>
    </row>
    <row r="62" spans="1:32" s="45" customFormat="1" ht="15" customHeight="1" x14ac:dyDescent="0.2">
      <c r="A62" s="180">
        <v>60</v>
      </c>
      <c r="B62" s="170" t="s">
        <v>191</v>
      </c>
      <c r="C62" s="171" t="s">
        <v>191</v>
      </c>
      <c r="D62" s="172" t="s">
        <v>192</v>
      </c>
      <c r="E62" s="142" t="s">
        <v>29</v>
      </c>
      <c r="F62" s="143" t="s">
        <v>180</v>
      </c>
      <c r="G62" s="143" t="s">
        <v>193</v>
      </c>
      <c r="H62" s="192" t="s">
        <v>194</v>
      </c>
      <c r="I62" s="143" t="s">
        <v>33</v>
      </c>
      <c r="J62" s="216">
        <v>4.1666666666666664E-2</v>
      </c>
      <c r="K62" s="217">
        <v>1</v>
      </c>
      <c r="L62" s="143" t="s">
        <v>41</v>
      </c>
      <c r="M62" s="199">
        <v>11559</v>
      </c>
      <c r="N62" s="138" t="s">
        <v>543</v>
      </c>
      <c r="O62" s="206">
        <v>10398</v>
      </c>
      <c r="P62" s="206" t="s">
        <v>568</v>
      </c>
      <c r="Q62" s="233">
        <v>0.9</v>
      </c>
      <c r="R62" s="206"/>
      <c r="S62" s="237"/>
      <c r="T62" s="206">
        <v>1161</v>
      </c>
      <c r="U62" s="238">
        <v>0.1</v>
      </c>
      <c r="V62" s="206">
        <v>731</v>
      </c>
      <c r="W62" s="181"/>
      <c r="X62" s="154"/>
      <c r="Y62" s="6"/>
      <c r="Z62" s="6"/>
      <c r="AA62" s="6"/>
      <c r="AB62" s="6"/>
      <c r="AC62" s="6"/>
      <c r="AD62" s="6"/>
      <c r="AE62" s="6"/>
      <c r="AF62" s="6"/>
    </row>
    <row r="63" spans="1:32" s="45" customFormat="1" ht="15" customHeight="1" x14ac:dyDescent="0.2">
      <c r="A63" s="180">
        <v>61</v>
      </c>
      <c r="B63" s="138" t="s">
        <v>37</v>
      </c>
      <c r="C63" s="174" t="s">
        <v>37</v>
      </c>
      <c r="D63" s="142" t="s">
        <v>189</v>
      </c>
      <c r="E63" s="142" t="s">
        <v>29</v>
      </c>
      <c r="F63" s="143" t="s">
        <v>309</v>
      </c>
      <c r="G63" s="143" t="s">
        <v>176</v>
      </c>
      <c r="H63" s="192" t="s">
        <v>190</v>
      </c>
      <c r="I63" s="142" t="s">
        <v>33</v>
      </c>
      <c r="J63" s="216">
        <v>3.9085648148148147E-2</v>
      </c>
      <c r="K63" s="217">
        <v>2</v>
      </c>
      <c r="L63" s="143" t="s">
        <v>41</v>
      </c>
      <c r="M63" s="198">
        <v>10199</v>
      </c>
      <c r="N63" s="138" t="s">
        <v>42</v>
      </c>
      <c r="O63" s="206">
        <v>10022</v>
      </c>
      <c r="P63" s="206">
        <v>6530</v>
      </c>
      <c r="Q63" s="233">
        <v>0.9826453573879792</v>
      </c>
      <c r="R63" s="206"/>
      <c r="S63" s="237"/>
      <c r="T63" s="206">
        <v>177</v>
      </c>
      <c r="U63" s="238">
        <v>1.7354642612020785E-2</v>
      </c>
      <c r="V63" s="206"/>
      <c r="W63" s="181"/>
      <c r="X63" s="154"/>
      <c r="Y63" s="6"/>
      <c r="Z63" s="6"/>
      <c r="AA63" s="6"/>
      <c r="AB63" s="6"/>
      <c r="AC63" s="6"/>
      <c r="AD63" s="6"/>
      <c r="AE63" s="6"/>
      <c r="AF63" s="6"/>
    </row>
    <row r="64" spans="1:32" s="45" customFormat="1" ht="15" customHeight="1" x14ac:dyDescent="0.2">
      <c r="A64" s="180">
        <v>62</v>
      </c>
      <c r="B64" s="138" t="s">
        <v>37</v>
      </c>
      <c r="C64" s="138" t="s">
        <v>37</v>
      </c>
      <c r="D64" s="138" t="s">
        <v>548</v>
      </c>
      <c r="E64" s="139" t="s">
        <v>29</v>
      </c>
      <c r="F64" s="139"/>
      <c r="G64" s="139"/>
      <c r="H64" s="190" t="s">
        <v>577</v>
      </c>
      <c r="I64" s="139" t="s">
        <v>33</v>
      </c>
      <c r="J64" s="214">
        <v>2.0798611111111111E-2</v>
      </c>
      <c r="K64" s="215">
        <v>2</v>
      </c>
      <c r="L64" s="143" t="s">
        <v>41</v>
      </c>
      <c r="M64" s="198">
        <v>10023</v>
      </c>
      <c r="N64" s="138" t="s">
        <v>42</v>
      </c>
      <c r="O64" s="204">
        <v>10023</v>
      </c>
      <c r="P64" s="205">
        <v>7317</v>
      </c>
      <c r="Q64" s="229">
        <v>1</v>
      </c>
      <c r="R64" s="204"/>
      <c r="S64" s="230"/>
      <c r="T64" s="231"/>
      <c r="U64" s="232">
        <v>0</v>
      </c>
      <c r="V64" s="231"/>
      <c r="W64" s="183"/>
      <c r="X64" s="156"/>
      <c r="Y64" s="24"/>
      <c r="Z64" s="24"/>
      <c r="AA64" s="24"/>
      <c r="AB64" s="24"/>
      <c r="AC64" s="24"/>
      <c r="AD64" s="24"/>
      <c r="AE64" s="24"/>
      <c r="AF64" s="24"/>
    </row>
    <row r="65" spans="1:32" s="45" customFormat="1" ht="15" customHeight="1" x14ac:dyDescent="0.2">
      <c r="A65" s="180">
        <v>63</v>
      </c>
      <c r="B65" s="251" t="s">
        <v>37</v>
      </c>
      <c r="C65" s="258" t="s">
        <v>37</v>
      </c>
      <c r="D65" s="258" t="s">
        <v>542</v>
      </c>
      <c r="E65" s="271" t="s">
        <v>29</v>
      </c>
      <c r="F65" s="271" t="s">
        <v>318</v>
      </c>
      <c r="G65" s="271" t="s">
        <v>394</v>
      </c>
      <c r="H65" s="284" t="s">
        <v>546</v>
      </c>
      <c r="I65" s="271" t="s">
        <v>33</v>
      </c>
      <c r="J65" s="255">
        <v>1.5208333333333332E-2</v>
      </c>
      <c r="K65" s="256">
        <v>2</v>
      </c>
      <c r="L65" s="254" t="s">
        <v>41</v>
      </c>
      <c r="M65" s="257">
        <v>9248</v>
      </c>
      <c r="N65" s="258" t="s">
        <v>42</v>
      </c>
      <c r="O65" s="205">
        <v>8891</v>
      </c>
      <c r="P65" s="276">
        <v>6567</v>
      </c>
      <c r="Q65" s="232">
        <v>0.96139705882352944</v>
      </c>
      <c r="R65" s="204"/>
      <c r="S65" s="272"/>
      <c r="T65" s="205">
        <v>357</v>
      </c>
      <c r="U65" s="232">
        <v>3.860294117647059E-2</v>
      </c>
      <c r="V65" s="277"/>
      <c r="W65" s="261"/>
      <c r="X65" s="262"/>
      <c r="Y65" s="263"/>
      <c r="Z65" s="263"/>
      <c r="AA65" s="263"/>
      <c r="AB65" s="263"/>
      <c r="AC65" s="263"/>
      <c r="AD65" s="263"/>
      <c r="AE65" s="263"/>
      <c r="AF65" s="263"/>
    </row>
    <row r="66" spans="1:32" s="45" customFormat="1" ht="15" customHeight="1" x14ac:dyDescent="0.2">
      <c r="A66" s="180">
        <v>64</v>
      </c>
      <c r="B66" s="174" t="s">
        <v>234</v>
      </c>
      <c r="C66" s="174" t="s">
        <v>234</v>
      </c>
      <c r="D66" s="174" t="s">
        <v>235</v>
      </c>
      <c r="E66" s="174" t="s">
        <v>29</v>
      </c>
      <c r="F66" s="177" t="s">
        <v>308</v>
      </c>
      <c r="G66" s="177" t="s">
        <v>451</v>
      </c>
      <c r="H66" s="39" t="s">
        <v>569</v>
      </c>
      <c r="I66" s="174" t="s">
        <v>33</v>
      </c>
      <c r="J66" s="218">
        <v>8.8310185185185193E-3</v>
      </c>
      <c r="K66" s="219">
        <v>16</v>
      </c>
      <c r="L66" s="143" t="s">
        <v>100</v>
      </c>
      <c r="M66" s="199">
        <f>O66+R66</f>
        <v>8571</v>
      </c>
      <c r="N66" s="174" t="s">
        <v>59</v>
      </c>
      <c r="O66" s="201">
        <v>3691</v>
      </c>
      <c r="P66" s="201">
        <v>3691</v>
      </c>
      <c r="Q66" s="233"/>
      <c r="R66" s="206">
        <v>4880</v>
      </c>
      <c r="S66" s="279"/>
      <c r="T66" s="201">
        <v>0</v>
      </c>
      <c r="U66" s="233">
        <v>0</v>
      </c>
      <c r="V66" s="201">
        <v>0</v>
      </c>
      <c r="W66" s="181"/>
      <c r="X66" s="154"/>
      <c r="Y66" s="6"/>
      <c r="Z66" s="6"/>
      <c r="AA66" s="6"/>
      <c r="AB66" s="6"/>
      <c r="AC66" s="6"/>
      <c r="AD66" s="6"/>
      <c r="AE66" s="6"/>
      <c r="AF66" s="6"/>
    </row>
    <row r="67" spans="1:32" s="45" customFormat="1" ht="15" customHeight="1" x14ac:dyDescent="0.2">
      <c r="A67" s="180">
        <v>65</v>
      </c>
      <c r="B67" s="170" t="s">
        <v>48</v>
      </c>
      <c r="C67" s="174" t="s">
        <v>83</v>
      </c>
      <c r="D67" s="175" t="s">
        <v>205</v>
      </c>
      <c r="E67" s="174" t="s">
        <v>29</v>
      </c>
      <c r="F67" s="143" t="s">
        <v>206</v>
      </c>
      <c r="G67" s="143"/>
      <c r="H67" s="143" t="s">
        <v>314</v>
      </c>
      <c r="I67" s="142" t="s">
        <v>33</v>
      </c>
      <c r="J67" s="216">
        <v>0.12494212962962963</v>
      </c>
      <c r="K67" s="217">
        <v>9</v>
      </c>
      <c r="L67" s="143" t="s">
        <v>53</v>
      </c>
      <c r="M67" s="198">
        <v>8428</v>
      </c>
      <c r="N67" s="138" t="s">
        <v>87</v>
      </c>
      <c r="O67" s="206">
        <v>8428</v>
      </c>
      <c r="P67" s="206"/>
      <c r="Q67" s="233">
        <v>1</v>
      </c>
      <c r="R67" s="206"/>
      <c r="S67" s="237">
        <v>0</v>
      </c>
      <c r="T67" s="206">
        <v>0</v>
      </c>
      <c r="U67" s="238">
        <v>0</v>
      </c>
      <c r="V67" s="206">
        <v>0</v>
      </c>
      <c r="W67" s="181"/>
      <c r="X67" s="154"/>
      <c r="Y67" s="6"/>
      <c r="Z67" s="6"/>
      <c r="AA67" s="6"/>
      <c r="AB67" s="6"/>
      <c r="AC67" s="6"/>
      <c r="AD67" s="6"/>
      <c r="AE67" s="6"/>
      <c r="AF67" s="6"/>
    </row>
    <row r="68" spans="1:32" s="45" customFormat="1" ht="15" customHeight="1" x14ac:dyDescent="0.2">
      <c r="A68" s="180">
        <v>66</v>
      </c>
      <c r="B68" s="170" t="s">
        <v>37</v>
      </c>
      <c r="C68" s="171" t="s">
        <v>37</v>
      </c>
      <c r="D68" s="172" t="s">
        <v>518</v>
      </c>
      <c r="E68" s="142" t="s">
        <v>29</v>
      </c>
      <c r="F68" s="143" t="s">
        <v>308</v>
      </c>
      <c r="G68" s="143" t="s">
        <v>105</v>
      </c>
      <c r="H68" s="192" t="s">
        <v>213</v>
      </c>
      <c r="I68" s="143" t="s">
        <v>33</v>
      </c>
      <c r="J68" s="216">
        <v>2.3113425925925926E-2</v>
      </c>
      <c r="K68" s="217">
        <v>2</v>
      </c>
      <c r="L68" s="143" t="s">
        <v>41</v>
      </c>
      <c r="M68" s="199">
        <v>7778</v>
      </c>
      <c r="N68" s="138" t="s">
        <v>42</v>
      </c>
      <c r="O68" s="206">
        <v>7778</v>
      </c>
      <c r="P68" s="206">
        <v>5173</v>
      </c>
      <c r="Q68" s="233">
        <v>1</v>
      </c>
      <c r="R68" s="206"/>
      <c r="S68" s="237"/>
      <c r="T68" s="206"/>
      <c r="U68" s="238">
        <v>0</v>
      </c>
      <c r="V68" s="206"/>
      <c r="W68" s="181"/>
      <c r="X68" s="154"/>
      <c r="Y68" s="6"/>
      <c r="Z68" s="6"/>
      <c r="AA68" s="6"/>
      <c r="AB68" s="6"/>
      <c r="AC68" s="6"/>
      <c r="AD68" s="6"/>
      <c r="AE68" s="6"/>
      <c r="AF68" s="6"/>
    </row>
    <row r="69" spans="1:32" s="45" customFormat="1" ht="15" customHeight="1" x14ac:dyDescent="0.2">
      <c r="A69" s="180">
        <v>67</v>
      </c>
      <c r="B69" s="174" t="s">
        <v>66</v>
      </c>
      <c r="C69" s="174" t="s">
        <v>67</v>
      </c>
      <c r="D69" s="138" t="s">
        <v>208</v>
      </c>
      <c r="E69" s="174" t="s">
        <v>29</v>
      </c>
      <c r="F69" s="139" t="s">
        <v>95</v>
      </c>
      <c r="G69" s="139"/>
      <c r="H69" s="190" t="s">
        <v>209</v>
      </c>
      <c r="I69" s="139" t="s">
        <v>33</v>
      </c>
      <c r="J69" s="216">
        <v>2.6724537037037036E-2</v>
      </c>
      <c r="K69" s="217">
        <v>4</v>
      </c>
      <c r="L69" s="143" t="s">
        <v>34</v>
      </c>
      <c r="M69" s="198">
        <v>7664</v>
      </c>
      <c r="N69" s="138" t="s">
        <v>544</v>
      </c>
      <c r="O69" s="206">
        <v>7539</v>
      </c>
      <c r="P69" s="207">
        <v>3825</v>
      </c>
      <c r="Q69" s="233">
        <v>0.98368997912317324</v>
      </c>
      <c r="R69" s="206">
        <v>0</v>
      </c>
      <c r="S69" s="279">
        <v>0</v>
      </c>
      <c r="T69" s="206">
        <v>125</v>
      </c>
      <c r="U69" s="233">
        <v>1.6310020876826724E-2</v>
      </c>
      <c r="V69" s="234">
        <v>86</v>
      </c>
      <c r="W69" s="181"/>
      <c r="X69" s="154"/>
      <c r="Y69" s="6"/>
      <c r="Z69" s="6"/>
      <c r="AA69" s="6"/>
      <c r="AB69" s="6"/>
      <c r="AC69" s="6"/>
      <c r="AD69" s="6"/>
      <c r="AE69" s="6"/>
      <c r="AF69" s="6"/>
    </row>
    <row r="70" spans="1:32" s="45" customFormat="1" ht="15" customHeight="1" x14ac:dyDescent="0.2">
      <c r="A70" s="180">
        <v>68</v>
      </c>
      <c r="B70" s="177" t="s">
        <v>66</v>
      </c>
      <c r="C70" s="174" t="s">
        <v>214</v>
      </c>
      <c r="D70" s="174" t="s">
        <v>215</v>
      </c>
      <c r="E70" s="174" t="s">
        <v>29</v>
      </c>
      <c r="F70" s="177" t="s">
        <v>206</v>
      </c>
      <c r="G70" s="177"/>
      <c r="H70" s="39" t="s">
        <v>216</v>
      </c>
      <c r="I70" s="177" t="s">
        <v>33</v>
      </c>
      <c r="J70" s="218">
        <v>1.173611111111111E-2</v>
      </c>
      <c r="K70" s="219">
        <v>70</v>
      </c>
      <c r="L70" s="143" t="s">
        <v>34</v>
      </c>
      <c r="M70" s="199">
        <v>7254</v>
      </c>
      <c r="N70" s="174" t="s">
        <v>544</v>
      </c>
      <c r="O70" s="201">
        <v>3754</v>
      </c>
      <c r="P70" s="201">
        <v>1039</v>
      </c>
      <c r="Q70" s="233">
        <v>0.51750758202371105</v>
      </c>
      <c r="R70" s="206">
        <v>0</v>
      </c>
      <c r="S70" s="279">
        <v>0</v>
      </c>
      <c r="T70" s="201">
        <v>3500</v>
      </c>
      <c r="U70" s="233">
        <v>0.48249241797628895</v>
      </c>
      <c r="V70" s="201">
        <v>2400</v>
      </c>
      <c r="W70" s="184"/>
      <c r="X70" s="156"/>
      <c r="Y70" s="24"/>
      <c r="Z70" s="24"/>
      <c r="AA70" s="24"/>
      <c r="AB70" s="24"/>
      <c r="AC70" s="24"/>
      <c r="AD70" s="24"/>
      <c r="AE70" s="24"/>
      <c r="AF70" s="24"/>
    </row>
    <row r="71" spans="1:32" s="45" customFormat="1" ht="15" customHeight="1" x14ac:dyDescent="0.2">
      <c r="A71" s="180">
        <v>69</v>
      </c>
      <c r="B71" s="287" t="s">
        <v>37</v>
      </c>
      <c r="C71" s="174" t="s">
        <v>37</v>
      </c>
      <c r="D71" s="138" t="s">
        <v>225</v>
      </c>
      <c r="E71" s="174" t="s">
        <v>29</v>
      </c>
      <c r="F71" s="139" t="s">
        <v>140</v>
      </c>
      <c r="G71" s="139" t="s">
        <v>226</v>
      </c>
      <c r="H71" s="190" t="s">
        <v>227</v>
      </c>
      <c r="I71" s="139" t="s">
        <v>33</v>
      </c>
      <c r="J71" s="216">
        <v>3.0613425925925929E-2</v>
      </c>
      <c r="K71" s="217">
        <v>2</v>
      </c>
      <c r="L71" s="143" t="s">
        <v>41</v>
      </c>
      <c r="M71" s="198">
        <v>6998</v>
      </c>
      <c r="N71" s="138" t="s">
        <v>42</v>
      </c>
      <c r="O71" s="206">
        <v>6702</v>
      </c>
      <c r="P71" s="207">
        <v>4497</v>
      </c>
      <c r="Q71" s="233">
        <v>0.95770220062875111</v>
      </c>
      <c r="R71" s="198"/>
      <c r="S71" s="237"/>
      <c r="T71" s="206">
        <v>296</v>
      </c>
      <c r="U71" s="233">
        <v>4.2297799371248931E-2</v>
      </c>
      <c r="V71" s="234"/>
      <c r="W71" s="181"/>
      <c r="X71" s="155"/>
      <c r="Y71" s="60"/>
      <c r="Z71" s="60"/>
      <c r="AA71" s="60"/>
      <c r="AB71" s="60"/>
      <c r="AC71" s="60"/>
      <c r="AD71" s="60"/>
      <c r="AE71" s="60"/>
      <c r="AF71" s="60"/>
    </row>
    <row r="72" spans="1:32" s="45" customFormat="1" ht="15" customHeight="1" x14ac:dyDescent="0.2">
      <c r="A72" s="180">
        <v>70</v>
      </c>
      <c r="B72" s="177" t="s">
        <v>66</v>
      </c>
      <c r="C72" s="174" t="s">
        <v>67</v>
      </c>
      <c r="D72" s="174" t="s">
        <v>210</v>
      </c>
      <c r="E72" s="174" t="s">
        <v>29</v>
      </c>
      <c r="F72" s="177" t="s">
        <v>146</v>
      </c>
      <c r="G72" s="177"/>
      <c r="H72" s="39" t="s">
        <v>211</v>
      </c>
      <c r="I72" s="174" t="s">
        <v>33</v>
      </c>
      <c r="J72" s="218">
        <v>1.7395833333333333E-2</v>
      </c>
      <c r="K72" s="219">
        <v>4</v>
      </c>
      <c r="L72" s="143" t="s">
        <v>34</v>
      </c>
      <c r="M72" s="199">
        <v>6936</v>
      </c>
      <c r="N72" s="174" t="s">
        <v>544</v>
      </c>
      <c r="O72" s="201">
        <v>5736</v>
      </c>
      <c r="P72" s="201">
        <v>3426</v>
      </c>
      <c r="Q72" s="233">
        <v>0.82698961937716264</v>
      </c>
      <c r="R72" s="206">
        <v>0</v>
      </c>
      <c r="S72" s="279">
        <v>0</v>
      </c>
      <c r="T72" s="201">
        <v>1200</v>
      </c>
      <c r="U72" s="233">
        <v>0.17301038062283736</v>
      </c>
      <c r="V72" s="201">
        <v>773</v>
      </c>
      <c r="W72" s="181"/>
      <c r="X72" s="154"/>
      <c r="Y72" s="6"/>
      <c r="Z72" s="6"/>
      <c r="AA72" s="6"/>
      <c r="AB72" s="6"/>
      <c r="AC72" s="6"/>
      <c r="AD72" s="6"/>
      <c r="AE72" s="6"/>
      <c r="AF72" s="6"/>
    </row>
    <row r="73" spans="1:32" s="45" customFormat="1" ht="15" customHeight="1" x14ac:dyDescent="0.2">
      <c r="A73" s="180">
        <v>71</v>
      </c>
      <c r="B73" s="138" t="s">
        <v>48</v>
      </c>
      <c r="C73" s="138" t="s">
        <v>133</v>
      </c>
      <c r="D73" s="138" t="s">
        <v>223</v>
      </c>
      <c r="E73" s="139" t="s">
        <v>29</v>
      </c>
      <c r="F73" s="139" t="s">
        <v>308</v>
      </c>
      <c r="G73" s="139" t="s">
        <v>453</v>
      </c>
      <c r="H73" s="190" t="s">
        <v>536</v>
      </c>
      <c r="I73" s="139" t="s">
        <v>33</v>
      </c>
      <c r="J73" s="216">
        <v>2.1585648148148149E-2</v>
      </c>
      <c r="K73" s="217">
        <v>2</v>
      </c>
      <c r="L73" s="143" t="s">
        <v>53</v>
      </c>
      <c r="M73" s="199">
        <v>6290</v>
      </c>
      <c r="N73" s="138" t="s">
        <v>87</v>
      </c>
      <c r="O73" s="206">
        <v>5764</v>
      </c>
      <c r="P73" s="206"/>
      <c r="Q73" s="233">
        <v>0.91637519872813988</v>
      </c>
      <c r="R73" s="206"/>
      <c r="S73" s="230">
        <v>0</v>
      </c>
      <c r="T73" s="206">
        <v>526</v>
      </c>
      <c r="U73" s="233">
        <v>8.3624801271860089E-2</v>
      </c>
      <c r="V73" s="206">
        <v>239</v>
      </c>
      <c r="W73" s="184"/>
      <c r="X73" s="157"/>
      <c r="Y73" s="30"/>
      <c r="Z73" s="30"/>
      <c r="AA73" s="30"/>
      <c r="AB73" s="30"/>
      <c r="AC73" s="30"/>
      <c r="AD73" s="30"/>
      <c r="AE73" s="30"/>
      <c r="AF73" s="30"/>
    </row>
    <row r="74" spans="1:32" s="45" customFormat="1" ht="15" customHeight="1" x14ac:dyDescent="0.2">
      <c r="A74" s="180">
        <v>72</v>
      </c>
      <c r="B74" s="174" t="s">
        <v>48</v>
      </c>
      <c r="C74" s="174" t="s">
        <v>49</v>
      </c>
      <c r="D74" s="175" t="s">
        <v>232</v>
      </c>
      <c r="E74" s="174" t="s">
        <v>29</v>
      </c>
      <c r="F74" s="143" t="s">
        <v>30</v>
      </c>
      <c r="G74" s="143" t="s">
        <v>119</v>
      </c>
      <c r="H74" s="192" t="s">
        <v>233</v>
      </c>
      <c r="I74" s="142" t="s">
        <v>33</v>
      </c>
      <c r="J74" s="249">
        <v>8.3796296296296292E-3</v>
      </c>
      <c r="K74" s="217">
        <v>4</v>
      </c>
      <c r="L74" s="143" t="s">
        <v>53</v>
      </c>
      <c r="M74" s="198">
        <v>6187</v>
      </c>
      <c r="N74" s="138" t="s">
        <v>87</v>
      </c>
      <c r="O74" s="206">
        <v>4538</v>
      </c>
      <c r="P74" s="206"/>
      <c r="Q74" s="233">
        <v>0.73347341199288829</v>
      </c>
      <c r="R74" s="206"/>
      <c r="S74" s="237">
        <v>0</v>
      </c>
      <c r="T74" s="206">
        <v>1649</v>
      </c>
      <c r="U74" s="238">
        <v>0.26652658800711171</v>
      </c>
      <c r="V74" s="206">
        <v>1341</v>
      </c>
      <c r="W74" s="181"/>
      <c r="X74" s="154"/>
      <c r="Y74" s="6"/>
      <c r="Z74" s="6"/>
      <c r="AA74" s="6"/>
      <c r="AB74" s="6"/>
      <c r="AC74" s="6"/>
      <c r="AD74" s="6"/>
      <c r="AE74" s="6"/>
      <c r="AF74" s="6"/>
    </row>
    <row r="75" spans="1:32" s="45" customFormat="1" ht="15" customHeight="1" x14ac:dyDescent="0.2">
      <c r="A75" s="180">
        <v>73</v>
      </c>
      <c r="B75" s="138" t="s">
        <v>48</v>
      </c>
      <c r="C75" s="174" t="s">
        <v>133</v>
      </c>
      <c r="D75" s="174" t="s">
        <v>217</v>
      </c>
      <c r="E75" s="139" t="s">
        <v>29</v>
      </c>
      <c r="F75" s="177" t="s">
        <v>308</v>
      </c>
      <c r="G75" s="177" t="s">
        <v>105</v>
      </c>
      <c r="H75" s="191" t="s">
        <v>218</v>
      </c>
      <c r="I75" s="174" t="s">
        <v>33</v>
      </c>
      <c r="J75" s="218">
        <v>1.1875E-2</v>
      </c>
      <c r="K75" s="219">
        <v>3</v>
      </c>
      <c r="L75" s="143" t="s">
        <v>53</v>
      </c>
      <c r="M75" s="199">
        <v>6182</v>
      </c>
      <c r="N75" s="174" t="s">
        <v>87</v>
      </c>
      <c r="O75" s="201">
        <v>5843</v>
      </c>
      <c r="P75" s="201"/>
      <c r="Q75" s="235">
        <v>0.94516337754771917</v>
      </c>
      <c r="R75" s="201"/>
      <c r="S75" s="247">
        <v>0</v>
      </c>
      <c r="T75" s="201">
        <v>339</v>
      </c>
      <c r="U75" s="235">
        <v>5.4836622452280818E-2</v>
      </c>
      <c r="V75" s="201">
        <v>204</v>
      </c>
      <c r="W75" s="181"/>
      <c r="X75" s="154"/>
      <c r="Y75" s="6"/>
      <c r="Z75" s="6"/>
      <c r="AA75" s="6"/>
      <c r="AB75" s="6"/>
      <c r="AC75" s="6"/>
      <c r="AD75" s="6"/>
      <c r="AE75" s="6"/>
      <c r="AF75" s="6"/>
    </row>
    <row r="76" spans="1:32" s="45" customFormat="1" ht="15" customHeight="1" x14ac:dyDescent="0.2">
      <c r="A76" s="180">
        <v>74</v>
      </c>
      <c r="B76" s="251" t="s">
        <v>48</v>
      </c>
      <c r="C76" s="252" t="s">
        <v>219</v>
      </c>
      <c r="D76" s="258" t="s">
        <v>537</v>
      </c>
      <c r="E76" s="252" t="s">
        <v>29</v>
      </c>
      <c r="F76" s="271" t="s">
        <v>206</v>
      </c>
      <c r="G76" s="271" t="s">
        <v>221</v>
      </c>
      <c r="H76" s="284" t="s">
        <v>222</v>
      </c>
      <c r="I76" s="271" t="s">
        <v>33</v>
      </c>
      <c r="J76" s="255">
        <v>0</v>
      </c>
      <c r="K76" s="256">
        <v>0</v>
      </c>
      <c r="L76" s="254" t="s">
        <v>53</v>
      </c>
      <c r="M76" s="204">
        <v>5155</v>
      </c>
      <c r="N76" s="258" t="s">
        <v>87</v>
      </c>
      <c r="O76" s="205">
        <v>86</v>
      </c>
      <c r="P76" s="205"/>
      <c r="Q76" s="232">
        <v>1.6682832201745879E-2</v>
      </c>
      <c r="R76" s="205"/>
      <c r="S76" s="272">
        <v>0</v>
      </c>
      <c r="T76" s="205">
        <v>5069</v>
      </c>
      <c r="U76" s="232">
        <v>0.98331716779825418</v>
      </c>
      <c r="V76" s="205">
        <v>3739</v>
      </c>
      <c r="W76" s="273"/>
      <c r="X76" s="274"/>
      <c r="Y76" s="275"/>
      <c r="Z76" s="275"/>
      <c r="AA76" s="275"/>
      <c r="AB76" s="275"/>
      <c r="AC76" s="275"/>
      <c r="AD76" s="275"/>
      <c r="AE76" s="275"/>
      <c r="AF76" s="275"/>
    </row>
    <row r="77" spans="1:32" s="45" customFormat="1" ht="15" customHeight="1" x14ac:dyDescent="0.2">
      <c r="A77" s="180">
        <v>75</v>
      </c>
      <c r="B77" s="177" t="s">
        <v>48</v>
      </c>
      <c r="C77" s="174" t="s">
        <v>83</v>
      </c>
      <c r="D77" s="174" t="s">
        <v>228</v>
      </c>
      <c r="E77" s="174" t="s">
        <v>29</v>
      </c>
      <c r="F77" s="177" t="s">
        <v>64</v>
      </c>
      <c r="G77" s="177" t="s">
        <v>161</v>
      </c>
      <c r="H77" s="39" t="s">
        <v>229</v>
      </c>
      <c r="I77" s="174" t="s">
        <v>33</v>
      </c>
      <c r="J77" s="218">
        <v>1.6562500000000001E-2</v>
      </c>
      <c r="K77" s="219">
        <v>13</v>
      </c>
      <c r="L77" s="143" t="s">
        <v>53</v>
      </c>
      <c r="M77" s="199">
        <v>4715</v>
      </c>
      <c r="N77" s="174" t="s">
        <v>87</v>
      </c>
      <c r="O77" s="201">
        <v>4715</v>
      </c>
      <c r="P77" s="201"/>
      <c r="Q77" s="241">
        <v>1</v>
      </c>
      <c r="R77" s="201"/>
      <c r="S77" s="248">
        <v>0</v>
      </c>
      <c r="T77" s="201">
        <v>0</v>
      </c>
      <c r="U77" s="241">
        <v>0</v>
      </c>
      <c r="V77" s="201">
        <v>0</v>
      </c>
      <c r="W77" s="184"/>
      <c r="X77" s="156"/>
      <c r="Y77" s="24"/>
      <c r="Z77" s="24"/>
      <c r="AA77" s="24"/>
      <c r="AB77" s="24"/>
      <c r="AC77" s="24"/>
      <c r="AD77" s="24"/>
      <c r="AE77" s="24"/>
      <c r="AF77" s="24"/>
    </row>
    <row r="78" spans="1:32" s="45" customFormat="1" ht="15" customHeight="1" x14ac:dyDescent="0.2">
      <c r="A78" s="180">
        <v>76</v>
      </c>
      <c r="B78" s="170" t="s">
        <v>48</v>
      </c>
      <c r="C78" s="171" t="s">
        <v>49</v>
      </c>
      <c r="D78" s="173" t="s">
        <v>532</v>
      </c>
      <c r="E78" s="142" t="s">
        <v>29</v>
      </c>
      <c r="F78" s="143" t="s">
        <v>80</v>
      </c>
      <c r="G78" s="143" t="s">
        <v>360</v>
      </c>
      <c r="H78" s="192" t="s">
        <v>249</v>
      </c>
      <c r="I78" s="143" t="s">
        <v>533</v>
      </c>
      <c r="J78" s="216">
        <v>4.7106481481481478E-3</v>
      </c>
      <c r="K78" s="217">
        <v>12</v>
      </c>
      <c r="L78" s="143" t="s">
        <v>53</v>
      </c>
      <c r="M78" s="199">
        <v>3839</v>
      </c>
      <c r="N78" s="138" t="s">
        <v>87</v>
      </c>
      <c r="O78" s="206">
        <v>3839</v>
      </c>
      <c r="P78" s="206"/>
      <c r="Q78" s="233">
        <v>1</v>
      </c>
      <c r="R78" s="206"/>
      <c r="S78" s="237">
        <v>0</v>
      </c>
      <c r="T78" s="206">
        <v>0</v>
      </c>
      <c r="U78" s="238">
        <v>0</v>
      </c>
      <c r="V78" s="206">
        <v>0</v>
      </c>
      <c r="W78" s="181"/>
      <c r="X78" s="154"/>
      <c r="Y78" s="6"/>
      <c r="Z78" s="6"/>
      <c r="AA78" s="6"/>
      <c r="AB78" s="6"/>
      <c r="AC78" s="6"/>
      <c r="AD78" s="6"/>
      <c r="AE78" s="6"/>
      <c r="AF78" s="6"/>
    </row>
    <row r="79" spans="1:32" s="45" customFormat="1" ht="15" customHeight="1" x14ac:dyDescent="0.2">
      <c r="A79" s="180">
        <v>77</v>
      </c>
      <c r="B79" s="138" t="s">
        <v>48</v>
      </c>
      <c r="C79" s="138" t="s">
        <v>49</v>
      </c>
      <c r="D79" s="138" t="s">
        <v>239</v>
      </c>
      <c r="E79" s="139" t="s">
        <v>29</v>
      </c>
      <c r="F79" s="139" t="s">
        <v>309</v>
      </c>
      <c r="G79" s="139" t="s">
        <v>176</v>
      </c>
      <c r="H79" s="190" t="s">
        <v>240</v>
      </c>
      <c r="I79" s="139" t="s">
        <v>33</v>
      </c>
      <c r="J79" s="216">
        <v>2.1770833333333333E-2</v>
      </c>
      <c r="K79" s="217">
        <v>2</v>
      </c>
      <c r="L79" s="143" t="s">
        <v>53</v>
      </c>
      <c r="M79" s="199">
        <v>3679</v>
      </c>
      <c r="N79" s="138" t="s">
        <v>87</v>
      </c>
      <c r="O79" s="206">
        <v>2193</v>
      </c>
      <c r="P79" s="206"/>
      <c r="Q79" s="233">
        <v>0.59608589290568093</v>
      </c>
      <c r="R79" s="206"/>
      <c r="S79" s="230">
        <v>0</v>
      </c>
      <c r="T79" s="206">
        <v>1486</v>
      </c>
      <c r="U79" s="233">
        <v>0.40391410709431913</v>
      </c>
      <c r="V79" s="206">
        <v>892</v>
      </c>
      <c r="W79" s="181"/>
      <c r="X79" s="154"/>
      <c r="Y79" s="6"/>
      <c r="Z79" s="6"/>
      <c r="AA79" s="6"/>
      <c r="AB79" s="6"/>
      <c r="AC79" s="6"/>
      <c r="AD79" s="6"/>
      <c r="AE79" s="6"/>
      <c r="AF79" s="6"/>
    </row>
    <row r="80" spans="1:32" s="45" customFormat="1" ht="15" customHeight="1" x14ac:dyDescent="0.2">
      <c r="A80" s="180">
        <v>78</v>
      </c>
      <c r="B80" s="170" t="s">
        <v>66</v>
      </c>
      <c r="C80" s="142" t="s">
        <v>214</v>
      </c>
      <c r="D80" s="142" t="s">
        <v>261</v>
      </c>
      <c r="E80" s="142" t="s">
        <v>29</v>
      </c>
      <c r="F80" s="143" t="s">
        <v>206</v>
      </c>
      <c r="G80" s="143" t="s">
        <v>262</v>
      </c>
      <c r="H80" s="192" t="s">
        <v>263</v>
      </c>
      <c r="I80" s="142" t="s">
        <v>33</v>
      </c>
      <c r="J80" s="216">
        <v>2.8935185185185185E-2</v>
      </c>
      <c r="K80" s="217">
        <v>2</v>
      </c>
      <c r="L80" s="143" t="s">
        <v>34</v>
      </c>
      <c r="M80" s="199">
        <v>3586</v>
      </c>
      <c r="N80" s="138" t="s">
        <v>544</v>
      </c>
      <c r="O80" s="206">
        <v>3335</v>
      </c>
      <c r="P80" s="206">
        <v>1203</v>
      </c>
      <c r="Q80" s="233">
        <v>0.93000557724484101</v>
      </c>
      <c r="R80" s="206">
        <v>0</v>
      </c>
      <c r="S80" s="279">
        <v>0</v>
      </c>
      <c r="T80" s="201">
        <v>251</v>
      </c>
      <c r="U80" s="233">
        <v>6.999442275515895E-2</v>
      </c>
      <c r="V80" s="206">
        <v>144</v>
      </c>
      <c r="W80" s="181"/>
      <c r="X80" s="154"/>
      <c r="Y80" s="6"/>
      <c r="Z80" s="6"/>
      <c r="AA80" s="6"/>
      <c r="AB80" s="6"/>
      <c r="AC80" s="6"/>
      <c r="AD80" s="6"/>
      <c r="AE80" s="6"/>
      <c r="AF80" s="6"/>
    </row>
    <row r="81" spans="1:32" s="45" customFormat="1" ht="15" customHeight="1" x14ac:dyDescent="0.2">
      <c r="A81" s="180">
        <v>79</v>
      </c>
      <c r="B81" s="138" t="s">
        <v>48</v>
      </c>
      <c r="C81" s="138" t="s">
        <v>49</v>
      </c>
      <c r="D81" s="138" t="s">
        <v>241</v>
      </c>
      <c r="E81" s="139" t="s">
        <v>29</v>
      </c>
      <c r="F81" s="139" t="s">
        <v>308</v>
      </c>
      <c r="G81" s="139" t="s">
        <v>451</v>
      </c>
      <c r="H81" s="190" t="s">
        <v>243</v>
      </c>
      <c r="I81" s="139" t="s">
        <v>33</v>
      </c>
      <c r="J81" s="214">
        <v>3.5729166666666666E-2</v>
      </c>
      <c r="K81" s="215">
        <v>1</v>
      </c>
      <c r="L81" s="143" t="s">
        <v>53</v>
      </c>
      <c r="M81" s="198">
        <v>3189</v>
      </c>
      <c r="N81" s="138" t="s">
        <v>87</v>
      </c>
      <c r="O81" s="204">
        <v>2656</v>
      </c>
      <c r="P81" s="205"/>
      <c r="Q81" s="229">
        <v>0.83286296644716207</v>
      </c>
      <c r="R81" s="204"/>
      <c r="S81" s="230">
        <v>0</v>
      </c>
      <c r="T81" s="231">
        <v>533</v>
      </c>
      <c r="U81" s="232">
        <v>0.16713703355283788</v>
      </c>
      <c r="V81" s="231">
        <v>368</v>
      </c>
      <c r="W81" s="181"/>
      <c r="X81" s="154"/>
      <c r="Y81" s="6"/>
      <c r="Z81" s="6"/>
      <c r="AA81" s="6"/>
      <c r="AB81" s="6"/>
      <c r="AC81" s="6"/>
      <c r="AD81" s="6"/>
      <c r="AE81" s="6"/>
      <c r="AF81" s="6"/>
    </row>
    <row r="82" spans="1:32" s="45" customFormat="1" ht="15" customHeight="1" x14ac:dyDescent="0.2">
      <c r="A82" s="180">
        <v>80</v>
      </c>
      <c r="B82" s="251" t="s">
        <v>66</v>
      </c>
      <c r="C82" s="172" t="s">
        <v>214</v>
      </c>
      <c r="D82" s="172" t="s">
        <v>266</v>
      </c>
      <c r="E82" s="172" t="s">
        <v>29</v>
      </c>
      <c r="F82" s="173" t="s">
        <v>180</v>
      </c>
      <c r="G82" s="173" t="s">
        <v>267</v>
      </c>
      <c r="H82" s="173" t="s">
        <v>268</v>
      </c>
      <c r="I82" s="172" t="s">
        <v>33</v>
      </c>
      <c r="J82" s="220">
        <v>2.3425925925925926E-2</v>
      </c>
      <c r="K82" s="221">
        <v>2</v>
      </c>
      <c r="L82" s="173" t="s">
        <v>34</v>
      </c>
      <c r="M82" s="200">
        <v>1457</v>
      </c>
      <c r="N82" s="172" t="s">
        <v>544</v>
      </c>
      <c r="O82" s="209">
        <v>1211</v>
      </c>
      <c r="P82" s="209">
        <v>397</v>
      </c>
      <c r="Q82" s="239">
        <v>0.83115991763898422</v>
      </c>
      <c r="R82" s="209">
        <v>0</v>
      </c>
      <c r="S82" s="240">
        <v>0</v>
      </c>
      <c r="T82" s="209">
        <v>246</v>
      </c>
      <c r="U82" s="239">
        <v>0.16884008236101578</v>
      </c>
      <c r="V82" s="209">
        <v>72</v>
      </c>
      <c r="W82" s="181"/>
      <c r="X82" s="154"/>
      <c r="Y82" s="6"/>
      <c r="Z82" s="6"/>
      <c r="AA82" s="6"/>
      <c r="AB82" s="6"/>
      <c r="AC82" s="6"/>
      <c r="AD82" s="6"/>
      <c r="AE82" s="6"/>
      <c r="AF82" s="6"/>
    </row>
    <row r="83" spans="1:32" s="45" customFormat="1" ht="15" customHeight="1" x14ac:dyDescent="0.2">
      <c r="A83" s="180">
        <v>81</v>
      </c>
      <c r="B83" s="170" t="s">
        <v>48</v>
      </c>
      <c r="C83" s="171" t="s">
        <v>49</v>
      </c>
      <c r="D83" s="172" t="s">
        <v>252</v>
      </c>
      <c r="E83" s="142" t="s">
        <v>29</v>
      </c>
      <c r="F83" s="143" t="s">
        <v>206</v>
      </c>
      <c r="G83" s="143" t="s">
        <v>262</v>
      </c>
      <c r="H83" s="143" t="s">
        <v>254</v>
      </c>
      <c r="I83" s="143" t="s">
        <v>33</v>
      </c>
      <c r="J83" s="216">
        <v>0.14309027777777777</v>
      </c>
      <c r="K83" s="217">
        <v>4</v>
      </c>
      <c r="L83" s="143" t="s">
        <v>53</v>
      </c>
      <c r="M83" s="199">
        <v>1435</v>
      </c>
      <c r="N83" s="138" t="s">
        <v>87</v>
      </c>
      <c r="O83" s="206">
        <v>1435</v>
      </c>
      <c r="P83" s="206"/>
      <c r="Q83" s="233">
        <v>1</v>
      </c>
      <c r="R83" s="206"/>
      <c r="S83" s="237">
        <v>0</v>
      </c>
      <c r="T83" s="206">
        <v>0</v>
      </c>
      <c r="U83" s="238">
        <v>0</v>
      </c>
      <c r="V83" s="206">
        <v>0</v>
      </c>
      <c r="W83" s="181"/>
      <c r="X83" s="154"/>
      <c r="Y83" s="6"/>
      <c r="Z83" s="6"/>
      <c r="AA83" s="6"/>
      <c r="AB83" s="6"/>
      <c r="AC83" s="6"/>
      <c r="AD83" s="6"/>
      <c r="AE83" s="6"/>
      <c r="AF83" s="6"/>
    </row>
    <row r="84" spans="1:32" s="45" customFormat="1" ht="15" customHeight="1" x14ac:dyDescent="0.2">
      <c r="A84" s="180">
        <v>82</v>
      </c>
      <c r="B84" s="138" t="s">
        <v>66</v>
      </c>
      <c r="C84" s="138" t="s">
        <v>67</v>
      </c>
      <c r="D84" s="138" t="s">
        <v>275</v>
      </c>
      <c r="E84" s="139" t="s">
        <v>29</v>
      </c>
      <c r="F84" s="139" t="s">
        <v>206</v>
      </c>
      <c r="G84" s="139"/>
      <c r="H84" s="139" t="s">
        <v>276</v>
      </c>
      <c r="I84" s="139" t="s">
        <v>33</v>
      </c>
      <c r="J84" s="216">
        <v>3.3692129629629627E-2</v>
      </c>
      <c r="K84" s="217">
        <v>2</v>
      </c>
      <c r="L84" s="143" t="s">
        <v>34</v>
      </c>
      <c r="M84" s="199">
        <v>398</v>
      </c>
      <c r="N84" s="138" t="s">
        <v>544</v>
      </c>
      <c r="O84" s="206">
        <v>398</v>
      </c>
      <c r="P84" s="206">
        <v>170</v>
      </c>
      <c r="Q84" s="233">
        <v>1</v>
      </c>
      <c r="R84" s="206">
        <v>0</v>
      </c>
      <c r="S84" s="230">
        <v>0</v>
      </c>
      <c r="T84" s="206">
        <v>0</v>
      </c>
      <c r="U84" s="233">
        <v>0</v>
      </c>
      <c r="V84" s="206">
        <v>0</v>
      </c>
      <c r="W84" s="181"/>
      <c r="X84" s="154"/>
      <c r="Y84" s="6"/>
      <c r="Z84" s="6"/>
      <c r="AA84" s="6"/>
      <c r="AB84" s="6"/>
      <c r="AC84" s="6"/>
      <c r="AD84" s="6"/>
      <c r="AE84" s="6"/>
      <c r="AF84" s="6"/>
    </row>
    <row r="85" spans="1:32" s="45" customFormat="1" ht="15" customHeight="1" x14ac:dyDescent="0.2">
      <c r="A85" s="180">
        <v>83</v>
      </c>
      <c r="B85" s="174" t="s">
        <v>271</v>
      </c>
      <c r="C85" s="174" t="s">
        <v>272</v>
      </c>
      <c r="D85" s="177" t="s">
        <v>273</v>
      </c>
      <c r="E85" s="174" t="s">
        <v>29</v>
      </c>
      <c r="F85" s="177" t="s">
        <v>318</v>
      </c>
      <c r="G85" s="177" t="s">
        <v>153</v>
      </c>
      <c r="H85" s="191" t="s">
        <v>274</v>
      </c>
      <c r="I85" s="177" t="s">
        <v>33</v>
      </c>
      <c r="J85" s="218">
        <v>9.0740740740740747E-3</v>
      </c>
      <c r="K85" s="219">
        <v>2</v>
      </c>
      <c r="L85" s="143" t="s">
        <v>41</v>
      </c>
      <c r="M85" s="199">
        <v>325</v>
      </c>
      <c r="N85" s="174" t="s">
        <v>567</v>
      </c>
      <c r="O85" s="201">
        <v>274</v>
      </c>
      <c r="P85" s="201"/>
      <c r="Q85" s="233">
        <v>0.84307692307692306</v>
      </c>
      <c r="R85" s="206">
        <v>0</v>
      </c>
      <c r="S85" s="279">
        <v>0</v>
      </c>
      <c r="T85" s="201">
        <v>51</v>
      </c>
      <c r="U85" s="233">
        <v>0.15692307692307692</v>
      </c>
      <c r="V85" s="201">
        <v>41</v>
      </c>
      <c r="W85" s="184"/>
      <c r="X85" s="156"/>
      <c r="Y85" s="24"/>
      <c r="Z85" s="24"/>
      <c r="AA85" s="24"/>
      <c r="AB85" s="24"/>
      <c r="AC85" s="24"/>
      <c r="AD85" s="24"/>
      <c r="AE85" s="24"/>
      <c r="AF85" s="24"/>
    </row>
    <row r="86" spans="1:32" s="45" customFormat="1" ht="15" customHeight="1" x14ac:dyDescent="0.2">
      <c r="A86" s="180"/>
      <c r="B86" s="251"/>
      <c r="C86" s="172"/>
      <c r="D86" s="172"/>
      <c r="E86" s="172"/>
      <c r="F86" s="173"/>
      <c r="G86" s="173"/>
      <c r="H86" s="173"/>
      <c r="I86" s="172"/>
      <c r="J86" s="250"/>
      <c r="K86" s="221"/>
      <c r="L86" s="173"/>
      <c r="M86" s="200"/>
      <c r="N86" s="172"/>
      <c r="O86" s="209"/>
      <c r="P86" s="209"/>
      <c r="Q86" s="239"/>
      <c r="R86" s="209"/>
      <c r="S86" s="240"/>
      <c r="T86" s="209"/>
      <c r="U86" s="239"/>
      <c r="V86" s="209"/>
      <c r="W86" s="181"/>
      <c r="X86" s="154"/>
      <c r="Y86" s="6"/>
      <c r="Z86" s="6"/>
      <c r="AA86" s="6"/>
      <c r="AB86" s="6"/>
      <c r="AC86" s="6"/>
      <c r="AD86" s="6"/>
      <c r="AE86" s="6"/>
      <c r="AF86" s="6"/>
    </row>
    <row r="87" spans="1:32" s="45" customFormat="1" ht="15" customHeight="1" x14ac:dyDescent="0.2">
      <c r="A87" s="180"/>
      <c r="B87" s="138"/>
      <c r="C87" s="138"/>
      <c r="D87" s="138"/>
      <c r="E87" s="139"/>
      <c r="F87" s="139"/>
      <c r="G87" s="139"/>
      <c r="H87" s="139"/>
      <c r="I87" s="139"/>
      <c r="J87" s="214"/>
      <c r="K87" s="215"/>
      <c r="L87" s="143"/>
      <c r="M87" s="199"/>
      <c r="N87" s="138"/>
      <c r="O87" s="198"/>
      <c r="P87" s="206"/>
      <c r="Q87" s="233"/>
      <c r="R87" s="198"/>
      <c r="S87" s="230"/>
      <c r="T87" s="208"/>
      <c r="U87" s="233"/>
      <c r="V87" s="208"/>
      <c r="W87" s="185"/>
      <c r="X87" s="2"/>
      <c r="Y87" s="3"/>
      <c r="Z87" s="3"/>
      <c r="AA87" s="3"/>
      <c r="AB87" s="3"/>
      <c r="AC87" s="3"/>
      <c r="AD87" s="3"/>
      <c r="AE87" s="3"/>
      <c r="AF87" s="3"/>
    </row>
    <row r="88" spans="1:32" s="45" customFormat="1" ht="15" customHeight="1" x14ac:dyDescent="0.2">
      <c r="A88" s="180"/>
      <c r="B88" s="177"/>
      <c r="C88" s="174"/>
      <c r="D88" s="174"/>
      <c r="E88" s="177"/>
      <c r="F88" s="177"/>
      <c r="G88" s="177"/>
      <c r="H88" s="189"/>
      <c r="I88" s="177"/>
      <c r="J88" s="218"/>
      <c r="K88" s="219"/>
      <c r="L88" s="143"/>
      <c r="M88" s="199"/>
      <c r="N88" s="174"/>
      <c r="O88" s="201"/>
      <c r="P88" s="201"/>
      <c r="Q88" s="241"/>
      <c r="R88" s="199"/>
      <c r="S88" s="248"/>
      <c r="T88" s="201"/>
      <c r="U88" s="241"/>
      <c r="V88" s="210"/>
      <c r="W88" s="184"/>
      <c r="X88" s="157"/>
      <c r="Y88" s="30"/>
      <c r="Z88" s="30"/>
      <c r="AA88" s="30"/>
      <c r="AB88" s="30"/>
      <c r="AC88" s="30"/>
      <c r="AD88" s="30"/>
      <c r="AE88" s="30"/>
      <c r="AF88" s="30"/>
    </row>
    <row r="89" spans="1:32" s="45" customFormat="1" ht="15" customHeight="1" x14ac:dyDescent="0.2">
      <c r="A89" s="180"/>
      <c r="B89" s="177"/>
      <c r="C89" s="174"/>
      <c r="D89" s="174"/>
      <c r="E89" s="174"/>
      <c r="F89" s="177"/>
      <c r="G89" s="177"/>
      <c r="H89" s="191"/>
      <c r="I89" s="177"/>
      <c r="J89" s="218"/>
      <c r="K89" s="219"/>
      <c r="L89" s="143"/>
      <c r="M89" s="199"/>
      <c r="N89" s="174"/>
      <c r="O89" s="201"/>
      <c r="P89" s="201"/>
      <c r="Q89" s="241"/>
      <c r="R89" s="201"/>
      <c r="S89" s="248"/>
      <c r="T89" s="201"/>
      <c r="U89" s="241"/>
      <c r="V89" s="201"/>
      <c r="W89" s="184"/>
      <c r="X89" s="156"/>
      <c r="Y89" s="24"/>
      <c r="Z89" s="24"/>
      <c r="AA89" s="24"/>
      <c r="AB89" s="24"/>
      <c r="AC89" s="24"/>
      <c r="AD89" s="24"/>
      <c r="AE89" s="24"/>
      <c r="AF89" s="24"/>
    </row>
    <row r="90" spans="1:32" s="45" customFormat="1" ht="15" customHeight="1" x14ac:dyDescent="0.2">
      <c r="A90" s="180"/>
      <c r="B90" s="177"/>
      <c r="C90" s="174"/>
      <c r="D90" s="174"/>
      <c r="E90" s="174"/>
      <c r="F90" s="177"/>
      <c r="G90" s="177"/>
      <c r="H90" s="189"/>
      <c r="I90" s="174"/>
      <c r="J90" s="222"/>
      <c r="K90" s="219"/>
      <c r="L90" s="143"/>
      <c r="M90" s="199"/>
      <c r="N90" s="174"/>
      <c r="O90" s="201"/>
      <c r="P90" s="201"/>
      <c r="Q90" s="233"/>
      <c r="R90" s="206"/>
      <c r="S90" s="279"/>
      <c r="T90" s="201"/>
      <c r="U90" s="233"/>
      <c r="V90" s="201"/>
      <c r="W90" s="181"/>
      <c r="X90" s="154"/>
      <c r="Y90" s="6"/>
      <c r="Z90" s="6"/>
      <c r="AA90" s="6"/>
      <c r="AB90" s="6"/>
      <c r="AC90" s="6"/>
      <c r="AD90" s="6"/>
      <c r="AE90" s="6"/>
      <c r="AF90" s="6"/>
    </row>
    <row r="91" spans="1:32" s="45" customFormat="1" ht="15" customHeight="1" x14ac:dyDescent="0.2">
      <c r="A91" s="180"/>
      <c r="B91" s="177"/>
      <c r="C91" s="174"/>
      <c r="D91" s="174"/>
      <c r="E91" s="174"/>
      <c r="F91" s="177"/>
      <c r="G91" s="177"/>
      <c r="H91" s="189"/>
      <c r="I91" s="174"/>
      <c r="J91" s="218"/>
      <c r="K91" s="219"/>
      <c r="L91" s="143"/>
      <c r="M91" s="199"/>
      <c r="N91" s="174"/>
      <c r="O91" s="201"/>
      <c r="P91" s="201"/>
      <c r="Q91" s="241"/>
      <c r="R91" s="201"/>
      <c r="S91" s="242"/>
      <c r="T91" s="201"/>
      <c r="U91" s="241"/>
      <c r="V91" s="201"/>
      <c r="W91" s="184"/>
      <c r="X91" s="156"/>
      <c r="Y91" s="24"/>
      <c r="Z91" s="24"/>
      <c r="AA91" s="24"/>
      <c r="AB91" s="24"/>
      <c r="AC91" s="24"/>
      <c r="AD91" s="24"/>
      <c r="AE91" s="24"/>
      <c r="AF91" s="24"/>
    </row>
    <row r="92" spans="1:32" s="45" customFormat="1" ht="15" customHeight="1" x14ac:dyDescent="0.2">
      <c r="A92" s="180"/>
      <c r="B92" s="170"/>
      <c r="C92" s="171"/>
      <c r="D92" s="175"/>
      <c r="E92" s="142"/>
      <c r="F92" s="143"/>
      <c r="G92" s="143"/>
      <c r="H92" s="143"/>
      <c r="I92" s="142"/>
      <c r="J92" s="216"/>
      <c r="K92" s="217"/>
      <c r="L92" s="143"/>
      <c r="M92" s="198"/>
      <c r="N92" s="138"/>
      <c r="O92" s="206"/>
      <c r="P92" s="206"/>
      <c r="Q92" s="233"/>
      <c r="R92" s="206"/>
      <c r="S92" s="237"/>
      <c r="T92" s="206"/>
      <c r="U92" s="238"/>
      <c r="V92" s="206"/>
      <c r="W92" s="181"/>
      <c r="X92" s="154"/>
      <c r="Y92" s="6"/>
      <c r="Z92" s="6"/>
      <c r="AA92" s="6"/>
      <c r="AB92" s="6"/>
      <c r="AC92" s="6"/>
      <c r="AD92" s="6"/>
      <c r="AE92" s="6"/>
      <c r="AF92" s="6"/>
    </row>
    <row r="93" spans="1:32" ht="15" customHeight="1" x14ac:dyDescent="0.2">
      <c r="A93" s="180"/>
      <c r="B93" s="138"/>
      <c r="C93" s="138"/>
      <c r="D93" s="138"/>
      <c r="E93" s="138"/>
      <c r="F93" s="139"/>
      <c r="G93" s="139"/>
      <c r="H93" s="139"/>
      <c r="I93" s="139"/>
      <c r="J93" s="214"/>
      <c r="K93" s="215"/>
      <c r="L93" s="143"/>
      <c r="M93" s="198"/>
      <c r="N93" s="138"/>
      <c r="O93" s="198"/>
      <c r="P93" s="206"/>
      <c r="Q93" s="233"/>
      <c r="R93" s="198"/>
      <c r="S93" s="230"/>
      <c r="T93" s="208"/>
      <c r="U93" s="233"/>
      <c r="V93" s="208"/>
      <c r="W93" s="184"/>
      <c r="X93" s="156"/>
      <c r="Y93" s="24"/>
      <c r="Z93" s="24"/>
      <c r="AA93" s="24"/>
      <c r="AB93" s="24"/>
      <c r="AC93" s="24"/>
      <c r="AD93" s="24"/>
      <c r="AE93" s="24"/>
      <c r="AF93" s="24"/>
    </row>
    <row r="94" spans="1:32" ht="15" customHeight="1" x14ac:dyDescent="0.2">
      <c r="A94" s="180"/>
      <c r="B94" s="138"/>
      <c r="C94" s="138"/>
      <c r="D94" s="138"/>
      <c r="E94" s="139"/>
      <c r="F94" s="139"/>
      <c r="G94" s="139"/>
      <c r="H94" s="139"/>
      <c r="I94" s="139"/>
      <c r="J94" s="216"/>
      <c r="K94" s="217"/>
      <c r="L94" s="143"/>
      <c r="M94" s="198"/>
      <c r="N94" s="138"/>
      <c r="O94" s="206"/>
      <c r="P94" s="206"/>
      <c r="Q94" s="233"/>
      <c r="R94" s="206"/>
      <c r="S94" s="230"/>
      <c r="T94" s="206"/>
      <c r="U94" s="233"/>
      <c r="V94" s="206"/>
      <c r="W94" s="181"/>
      <c r="X94" s="154"/>
      <c r="Y94" s="6"/>
      <c r="Z94" s="6"/>
      <c r="AA94" s="6"/>
      <c r="AB94" s="6"/>
      <c r="AC94" s="6"/>
      <c r="AD94" s="6"/>
      <c r="AE94" s="6"/>
      <c r="AF94" s="6"/>
    </row>
    <row r="95" spans="1:32" ht="15" customHeight="1" thickBot="1" x14ac:dyDescent="0.25">
      <c r="A95" s="188"/>
      <c r="B95" s="149"/>
      <c r="C95" s="149"/>
      <c r="D95" s="149"/>
      <c r="E95" s="186"/>
      <c r="F95" s="186"/>
      <c r="G95" s="186"/>
      <c r="H95" s="186"/>
      <c r="I95" s="186"/>
      <c r="J95" s="224"/>
      <c r="K95" s="225"/>
      <c r="L95" s="187"/>
      <c r="M95" s="202"/>
      <c r="N95" s="149"/>
      <c r="O95" s="211"/>
      <c r="P95" s="211"/>
      <c r="Q95" s="243"/>
      <c r="R95" s="211"/>
      <c r="S95" s="244"/>
      <c r="T95" s="211"/>
      <c r="U95" s="243"/>
      <c r="V95" s="211"/>
      <c r="W95" s="196"/>
      <c r="X95" s="154"/>
      <c r="Y95" s="6"/>
      <c r="Z95" s="6"/>
      <c r="AA95" s="6"/>
      <c r="AB95" s="6"/>
      <c r="AC95" s="6"/>
      <c r="AD95" s="6"/>
      <c r="AE95" s="6"/>
      <c r="AF95" s="6"/>
    </row>
    <row r="96" spans="1:32" ht="15" customHeight="1" x14ac:dyDescent="0.2">
      <c r="A96" s="164"/>
      <c r="B96" s="164"/>
      <c r="C96" s="164"/>
      <c r="D96" s="164"/>
      <c r="E96" s="164"/>
      <c r="F96" s="165"/>
      <c r="G96" s="165"/>
      <c r="H96" s="164"/>
      <c r="I96" s="164"/>
      <c r="J96" s="164"/>
      <c r="K96" s="164"/>
      <c r="L96" s="164"/>
      <c r="M96" s="166"/>
      <c r="N96" s="164"/>
      <c r="O96" s="166"/>
      <c r="P96" s="164"/>
      <c r="Q96" s="167"/>
      <c r="R96" s="168"/>
      <c r="S96" s="168"/>
      <c r="T96" s="166"/>
      <c r="U96" s="167"/>
      <c r="V96" s="166"/>
      <c r="W96" s="169"/>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sheetData>
  <autoFilter ref="A2:AF95" xr:uid="{5729862E-8218-2142-BF9B-590744B7C539}">
    <sortState xmlns:xlrd2="http://schemas.microsoft.com/office/spreadsheetml/2017/richdata2" ref="A3:AF95">
      <sortCondition descending="1" ref="M2:M95"/>
    </sortState>
  </autoFilter>
  <mergeCells count="3">
    <mergeCell ref="J1:Q1"/>
    <mergeCell ref="R1:S1"/>
    <mergeCell ref="T1:V1"/>
  </mergeCells>
  <dataValidations count="24">
    <dataValidation type="list" allowBlank="1" showInputMessage="1" showErrorMessage="1" sqref="G83" xr:uid="{CB61F303-22BC-054C-999B-0E010FB0E951}">
      <formula1>INDIRECT(#REF!)</formula1>
    </dataValidation>
    <dataValidation type="list" allowBlank="1" showErrorMessage="1" sqref="G49" xr:uid="{8B41EDD4-9188-3143-ACD4-0ED0904AEEE3}">
      <formula1>INDIRECT($E$9)</formula1>
    </dataValidation>
    <dataValidation type="list" allowBlank="1" showErrorMessage="1" sqref="G48" xr:uid="{EA5929E4-DB8B-3C48-BB88-8CC2ADAEAFB4}">
      <formula1>INDIRECT($E$8)</formula1>
    </dataValidation>
    <dataValidation type="list" allowBlank="1" showErrorMessage="1" sqref="G44" xr:uid="{24C0DCEF-B977-5A48-8114-879F3C71C257}">
      <formula1>INDIRECT($E$4)</formula1>
    </dataValidation>
    <dataValidation type="list" allowBlank="1" showErrorMessage="1" sqref="G45" xr:uid="{7E2DE120-A18F-D247-B2DC-C23B4DEDFC16}">
      <formula1>INDIRECT($E$5)</formula1>
    </dataValidation>
    <dataValidation type="list" allowBlank="1" showErrorMessage="1" sqref="G46" xr:uid="{7A250DF4-446B-1E4D-A509-6F74063CE891}">
      <formula1>INDIRECT($E$6)</formula1>
    </dataValidation>
    <dataValidation type="list" allowBlank="1" showErrorMessage="1" sqref="G47" xr:uid="{7D75E083-FEE7-6643-9034-68CB5CB79F17}">
      <formula1>INDIRECT($E$7)</formula1>
    </dataValidation>
    <dataValidation type="list" allowBlank="1" showErrorMessage="1" sqref="F44:F49" xr:uid="{64031F6F-2D27-9547-86D3-CF8180F0D75F}">
      <formula1>Kategórie</formula1>
    </dataValidation>
    <dataValidation type="list" allowBlank="1" showInputMessage="1" showErrorMessage="1" sqref="G17 G50 G85" xr:uid="{D3C10E14-3F35-D94A-961A-39EC65669B82}">
      <formula1>INDIRECT($E$4)</formula1>
    </dataValidation>
    <dataValidation type="list" allowBlank="1" showInputMessage="1" showErrorMessage="1" sqref="G19 G52 G87 G92" xr:uid="{AE030C40-F163-894F-A308-D80D10C80368}">
      <formula1>INDIRECT($E$6)</formula1>
    </dataValidation>
    <dataValidation type="list" allowBlank="1" showInputMessage="1" showErrorMessage="1" sqref="G27" xr:uid="{193154E3-73B9-6843-93C7-CE0FFE98AE90}">
      <formula1>INDIRECT($E$14)</formula1>
    </dataValidation>
    <dataValidation type="list" allowBlank="1" showInputMessage="1" showErrorMessage="1" sqref="G28" xr:uid="{ADFA5F4C-3A4C-7147-894D-02454F085D89}">
      <formula1>INDIRECT($E$15)</formula1>
    </dataValidation>
    <dataValidation type="list" allowBlank="1" showInputMessage="1" showErrorMessage="1" sqref="G6 G22" xr:uid="{5F91234A-7D1B-D342-AABB-ED84DF78BDBF}">
      <formula1>INDIRECT(F6)</formula1>
    </dataValidation>
    <dataValidation type="list" allowBlank="1" showInputMessage="1" showErrorMessage="1" sqref="G12 G15 G25" xr:uid="{A62F4B26-08B3-BC42-A4C0-85ED229BDEBF}">
      <formula1>INDIRECT($E$12)</formula1>
    </dataValidation>
    <dataValidation type="list" allowBlank="1" showInputMessage="1" showErrorMessage="1" sqref="G13:G14 G26" xr:uid="{3F298F33-0627-A44C-A6F9-A86AD088E122}">
      <formula1>INDIRECT($E$13)</formula1>
    </dataValidation>
    <dataValidation type="list" allowBlank="1" showInputMessage="1" showErrorMessage="1" sqref="G15 G10:G12 G24" xr:uid="{C56E4AA8-095A-854D-B0D6-41084C56D10F}">
      <formula1>INDIRECT($E$11)</formula1>
    </dataValidation>
    <dataValidation type="list" allowBlank="1" showInputMessage="1" showErrorMessage="1" sqref="G7 G20 G88" xr:uid="{A422A14E-A863-7A43-99E6-54A799DEC315}">
      <formula1>INDIRECT($E$7)</formula1>
    </dataValidation>
    <dataValidation type="list" allowBlank="1" showInputMessage="1" showErrorMessage="1" sqref="G4 G15 G8:G12 G21 G89" xr:uid="{EB752D26-3889-BB4E-B075-CBE42C1E7D7E}">
      <formula1>INDIRECT($E$8)</formula1>
    </dataValidation>
    <dataValidation type="list" allowBlank="1" showInputMessage="1" showErrorMessage="1" sqref="F3:F28 F50:F52 F82:F90 F92 F95" xr:uid="{332409F8-CDD2-1B4B-B58F-E6989199FB37}">
      <formula1>Kategórie</formula1>
    </dataValidation>
    <dataValidation type="list" allowBlank="1" showInputMessage="1" showErrorMessage="1" sqref="L3:L15" xr:uid="{AD5CF7BF-DF70-6442-B189-FC11B4A3F301}">
      <formula1>Spôsob_nákupu</formula1>
    </dataValidation>
    <dataValidation type="list" allowBlank="1" showInputMessage="1" showErrorMessage="1" sqref="G4:G5 G18 G51 G86" xr:uid="{E9918010-77AD-EC45-927E-368E4B27E947}">
      <formula1>INDIRECT($E$5)</formula1>
    </dataValidation>
    <dataValidation type="list" allowBlank="1" showInputMessage="1" showErrorMessage="1" sqref="G3:G5 G16 G82 G84 G95" xr:uid="{007691F6-ADB1-CF4B-8A4F-36FF2D3F38ED}">
      <formula1>INDIRECT($E$3)</formula1>
    </dataValidation>
    <dataValidation type="list" allowBlank="1" showInputMessage="1" showErrorMessage="1" sqref="G13:G14 G9:G10 G90" xr:uid="{EC3E7C7D-A5EE-7C43-AEAC-0594C3483B81}">
      <formula1>INDIRECT($E$9)</formula1>
    </dataValidation>
    <dataValidation type="list" allowBlank="1" showInputMessage="1" showErrorMessage="1" sqref="G12 G15 G10 G23" xr:uid="{87BAFF0C-531F-AD43-A89B-E75958867185}">
      <formula1>INDIRECT($E$10)</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B23-59B1-1148-A88F-42D439D7C436}">
  <dimension ref="A1:AF137"/>
  <sheetViews>
    <sheetView topLeftCell="E2" workbookViewId="0">
      <selection activeCell="F20" sqref="F20"/>
    </sheetView>
  </sheetViews>
  <sheetFormatPr baseColWidth="10" defaultRowHeight="15" x14ac:dyDescent="0.2"/>
  <cols>
    <col min="1" max="1" width="5" customWidth="1"/>
    <col min="2" max="2" width="21.5" customWidth="1"/>
    <col min="3" max="3" width="12.83203125" customWidth="1"/>
    <col min="4" max="4" width="14.6640625" customWidth="1"/>
    <col min="13" max="13" width="11.6640625" bestFit="1"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793" t="s">
        <v>12</v>
      </c>
      <c r="J2" s="794" t="s">
        <v>13</v>
      </c>
      <c r="K2" s="108" t="s">
        <v>14</v>
      </c>
      <c r="L2" s="108" t="s">
        <v>802</v>
      </c>
      <c r="M2" s="107" t="s">
        <v>16</v>
      </c>
      <c r="N2" s="108" t="s">
        <v>17</v>
      </c>
      <c r="O2" s="108" t="s">
        <v>18</v>
      </c>
      <c r="P2" s="108" t="s">
        <v>19</v>
      </c>
      <c r="Q2" s="109" t="s">
        <v>20</v>
      </c>
      <c r="R2" s="110" t="s">
        <v>21</v>
      </c>
      <c r="S2" s="110" t="s">
        <v>22</v>
      </c>
      <c r="T2" s="110" t="s">
        <v>23</v>
      </c>
      <c r="U2" s="110" t="s">
        <v>24</v>
      </c>
      <c r="V2" s="132" t="s">
        <v>25</v>
      </c>
      <c r="W2" s="792"/>
      <c r="X2" s="73"/>
      <c r="Y2" s="36"/>
      <c r="Z2" s="36"/>
      <c r="AA2" s="36"/>
      <c r="AB2" s="36"/>
      <c r="AC2" s="36"/>
      <c r="AD2" s="36"/>
      <c r="AE2" s="36"/>
      <c r="AF2" s="36"/>
    </row>
    <row r="3" spans="1:32" x14ac:dyDescent="0.2">
      <c r="A3" s="631">
        <v>1</v>
      </c>
      <c r="B3" s="631" t="s">
        <v>524</v>
      </c>
      <c r="C3" s="631" t="s">
        <v>554</v>
      </c>
      <c r="D3" s="795" t="s">
        <v>288</v>
      </c>
      <c r="E3" s="631" t="s">
        <v>29</v>
      </c>
      <c r="F3" s="631" t="s">
        <v>64</v>
      </c>
      <c r="G3" s="631"/>
      <c r="H3" s="631" t="s">
        <v>558</v>
      </c>
      <c r="I3" s="631" t="s">
        <v>557</v>
      </c>
      <c r="J3" s="802">
        <v>1.6446759259259258E-2</v>
      </c>
      <c r="K3" s="631">
        <v>7</v>
      </c>
      <c r="L3" s="631" t="s">
        <v>890</v>
      </c>
      <c r="M3" s="798">
        <v>1684775</v>
      </c>
      <c r="N3" s="631" t="s">
        <v>47</v>
      </c>
      <c r="O3" s="631">
        <v>75252</v>
      </c>
      <c r="P3" s="631">
        <v>49464</v>
      </c>
      <c r="Q3" s="800">
        <v>4.4665904942796514E-2</v>
      </c>
      <c r="R3" s="631">
        <v>0</v>
      </c>
      <c r="S3" s="800">
        <v>0</v>
      </c>
      <c r="T3" s="631">
        <v>1609523</v>
      </c>
      <c r="U3" s="800">
        <v>0.95533409505720346</v>
      </c>
      <c r="V3" s="804">
        <v>424227</v>
      </c>
    </row>
    <row r="4" spans="1:32" x14ac:dyDescent="0.2">
      <c r="A4" s="631">
        <v>2</v>
      </c>
      <c r="B4" s="631" t="s">
        <v>26</v>
      </c>
      <c r="C4" s="631" t="s">
        <v>27</v>
      </c>
      <c r="D4" s="795" t="s">
        <v>28</v>
      </c>
      <c r="E4" s="631" t="s">
        <v>29</v>
      </c>
      <c r="F4" s="631" t="s">
        <v>30</v>
      </c>
      <c r="G4" s="631" t="s">
        <v>31</v>
      </c>
      <c r="H4" s="631" t="s">
        <v>32</v>
      </c>
      <c r="I4" s="631" t="s">
        <v>33</v>
      </c>
      <c r="J4" s="802">
        <v>1.892361111111111E-2</v>
      </c>
      <c r="K4" s="631">
        <v>31</v>
      </c>
      <c r="L4" s="631" t="s">
        <v>715</v>
      </c>
      <c r="M4" s="796">
        <v>1364165</v>
      </c>
      <c r="N4" s="631" t="s">
        <v>42</v>
      </c>
      <c r="O4" s="631">
        <v>1031130</v>
      </c>
      <c r="P4" s="631">
        <v>418745</v>
      </c>
      <c r="Q4" s="800">
        <v>0.75586897479410486</v>
      </c>
      <c r="R4" s="631"/>
      <c r="S4" s="800">
        <v>0</v>
      </c>
      <c r="T4" s="631">
        <v>333035</v>
      </c>
      <c r="U4" s="800">
        <v>0.24413102520589519</v>
      </c>
      <c r="V4" s="804"/>
    </row>
    <row r="5" spans="1:32" x14ac:dyDescent="0.2">
      <c r="A5" s="631">
        <v>3</v>
      </c>
      <c r="B5" s="631" t="s">
        <v>55</v>
      </c>
      <c r="C5" s="631" t="s">
        <v>56</v>
      </c>
      <c r="D5" s="795" t="s">
        <v>508</v>
      </c>
      <c r="E5" s="631" t="s">
        <v>29</v>
      </c>
      <c r="F5" s="631" t="s">
        <v>30</v>
      </c>
      <c r="G5" s="631" t="s">
        <v>31</v>
      </c>
      <c r="H5" s="631" t="s">
        <v>76</v>
      </c>
      <c r="I5" s="631" t="s">
        <v>33</v>
      </c>
      <c r="J5" s="802">
        <v>3.2877735694444445E-2</v>
      </c>
      <c r="K5" s="631">
        <v>33</v>
      </c>
      <c r="L5" s="631" t="s">
        <v>891</v>
      </c>
      <c r="M5" s="796">
        <v>949565</v>
      </c>
      <c r="N5" s="631" t="s">
        <v>59</v>
      </c>
      <c r="O5" s="631">
        <v>398601</v>
      </c>
      <c r="P5" s="631">
        <v>159440</v>
      </c>
      <c r="Q5" s="800">
        <v>0.41977221148631216</v>
      </c>
      <c r="R5" s="631">
        <v>39784</v>
      </c>
      <c r="S5" s="800">
        <v>4.1897079188891753E-2</v>
      </c>
      <c r="T5" s="631">
        <v>511180</v>
      </c>
      <c r="U5" s="800">
        <v>0.5383307093247961</v>
      </c>
      <c r="V5" s="804">
        <v>178158</v>
      </c>
    </row>
    <row r="6" spans="1:32" x14ac:dyDescent="0.2">
      <c r="A6" s="631">
        <v>4</v>
      </c>
      <c r="B6" s="631" t="s">
        <v>48</v>
      </c>
      <c r="C6" s="631" t="s">
        <v>49</v>
      </c>
      <c r="D6" s="795" t="s">
        <v>118</v>
      </c>
      <c r="E6" s="631" t="s">
        <v>29</v>
      </c>
      <c r="F6" s="631" t="s">
        <v>30</v>
      </c>
      <c r="G6" s="631" t="s">
        <v>98</v>
      </c>
      <c r="H6" s="631" t="s">
        <v>722</v>
      </c>
      <c r="I6" s="631" t="s">
        <v>33</v>
      </c>
      <c r="J6" s="802">
        <v>2.855324074074074E-2</v>
      </c>
      <c r="K6" s="631">
        <v>22</v>
      </c>
      <c r="L6" s="631" t="s">
        <v>53</v>
      </c>
      <c r="M6" s="796">
        <v>782222</v>
      </c>
      <c r="N6" s="631" t="s">
        <v>723</v>
      </c>
      <c r="O6" s="631">
        <v>384154</v>
      </c>
      <c r="P6" s="631"/>
      <c r="Q6" s="800">
        <v>0.49110610542787086</v>
      </c>
      <c r="R6" s="631"/>
      <c r="S6" s="800"/>
      <c r="T6" s="631">
        <v>398068</v>
      </c>
      <c r="U6" s="800">
        <v>0.50889389457212919</v>
      </c>
      <c r="V6" s="804">
        <v>191244</v>
      </c>
    </row>
    <row r="7" spans="1:32" x14ac:dyDescent="0.2">
      <c r="A7" s="631">
        <v>5</v>
      </c>
      <c r="B7" s="631" t="s">
        <v>55</v>
      </c>
      <c r="C7" s="631" t="s">
        <v>56</v>
      </c>
      <c r="D7" s="795" t="s">
        <v>57</v>
      </c>
      <c r="E7" s="631" t="s">
        <v>29</v>
      </c>
      <c r="F7" s="631" t="s">
        <v>30</v>
      </c>
      <c r="G7" s="631" t="s">
        <v>31</v>
      </c>
      <c r="H7" s="631" t="s">
        <v>696</v>
      </c>
      <c r="I7" s="631" t="s">
        <v>33</v>
      </c>
      <c r="J7" s="802">
        <v>8.8213112303240741E-3</v>
      </c>
      <c r="K7" s="631">
        <v>31</v>
      </c>
      <c r="L7" s="631" t="s">
        <v>891</v>
      </c>
      <c r="M7" s="796">
        <v>557864</v>
      </c>
      <c r="N7" s="631" t="s">
        <v>59</v>
      </c>
      <c r="O7" s="631">
        <v>305764</v>
      </c>
      <c r="P7" s="631">
        <v>122305</v>
      </c>
      <c r="Q7" s="800">
        <v>0.54809774425307956</v>
      </c>
      <c r="R7" s="631">
        <v>75499</v>
      </c>
      <c r="S7" s="800">
        <v>0.13533585246583396</v>
      </c>
      <c r="T7" s="631">
        <v>176601</v>
      </c>
      <c r="U7" s="800">
        <v>0.31656640328108643</v>
      </c>
      <c r="V7" s="804">
        <v>47135.415463566831</v>
      </c>
    </row>
    <row r="8" spans="1:32" x14ac:dyDescent="0.2">
      <c r="A8">
        <v>6</v>
      </c>
      <c r="B8" t="s">
        <v>26</v>
      </c>
      <c r="C8" t="s">
        <v>27</v>
      </c>
      <c r="D8" t="s">
        <v>63</v>
      </c>
      <c r="E8" t="s">
        <v>29</v>
      </c>
      <c r="F8" t="s">
        <v>64</v>
      </c>
      <c r="G8" t="s">
        <v>36</v>
      </c>
      <c r="H8" t="s">
        <v>65</v>
      </c>
      <c r="I8" t="s">
        <v>33</v>
      </c>
      <c r="J8" s="803">
        <v>1.6944444444444443E-2</v>
      </c>
      <c r="K8">
        <v>8</v>
      </c>
      <c r="L8" t="s">
        <v>715</v>
      </c>
      <c r="M8" s="1">
        <v>472156</v>
      </c>
      <c r="N8" t="s">
        <v>42</v>
      </c>
      <c r="O8">
        <v>348281</v>
      </c>
      <c r="P8">
        <v>211419</v>
      </c>
      <c r="Q8" s="801">
        <v>0.73763967841137257</v>
      </c>
      <c r="S8" s="801">
        <v>0</v>
      </c>
      <c r="T8">
        <v>123875</v>
      </c>
      <c r="U8" s="801">
        <v>0.26236032158862749</v>
      </c>
      <c r="V8" s="749"/>
    </row>
    <row r="9" spans="1:32" x14ac:dyDescent="0.2">
      <c r="A9">
        <v>7</v>
      </c>
      <c r="B9" t="s">
        <v>37</v>
      </c>
      <c r="C9" t="s">
        <v>37</v>
      </c>
      <c r="D9" t="s">
        <v>611</v>
      </c>
      <c r="E9" t="s">
        <v>29</v>
      </c>
      <c r="F9" t="s">
        <v>300</v>
      </c>
      <c r="H9" t="s">
        <v>40</v>
      </c>
      <c r="I9" t="s">
        <v>33</v>
      </c>
      <c r="J9" s="803">
        <v>2.6956018518518522E-2</v>
      </c>
      <c r="K9">
        <v>3</v>
      </c>
      <c r="L9" t="s">
        <v>892</v>
      </c>
      <c r="M9" s="1">
        <v>369404</v>
      </c>
      <c r="N9" t="s">
        <v>659</v>
      </c>
      <c r="O9">
        <v>342008</v>
      </c>
      <c r="P9">
        <v>154489</v>
      </c>
      <c r="Q9" s="801">
        <v>0.92583729466925102</v>
      </c>
      <c r="S9" s="801"/>
      <c r="T9">
        <v>27396</v>
      </c>
      <c r="U9" s="801">
        <v>7.4162705330748993E-2</v>
      </c>
      <c r="V9" s="749"/>
    </row>
    <row r="10" spans="1:32" x14ac:dyDescent="0.2">
      <c r="A10">
        <v>8</v>
      </c>
      <c r="B10" t="s">
        <v>55</v>
      </c>
      <c r="C10" t="s">
        <v>56</v>
      </c>
      <c r="D10" t="s">
        <v>509</v>
      </c>
      <c r="E10" t="s">
        <v>29</v>
      </c>
      <c r="F10" t="s">
        <v>30</v>
      </c>
      <c r="G10" t="s">
        <v>31</v>
      </c>
      <c r="H10" t="s">
        <v>74</v>
      </c>
      <c r="I10" t="s">
        <v>33</v>
      </c>
      <c r="J10" s="803">
        <v>1.2140456990740742E-2</v>
      </c>
      <c r="K10">
        <v>31</v>
      </c>
      <c r="L10" t="s">
        <v>891</v>
      </c>
      <c r="M10" s="1">
        <v>353262</v>
      </c>
      <c r="N10" t="s">
        <v>59</v>
      </c>
      <c r="O10">
        <v>216270</v>
      </c>
      <c r="P10">
        <v>86508</v>
      </c>
      <c r="Q10" s="801">
        <v>0.61220850247125358</v>
      </c>
      <c r="R10">
        <v>47119</v>
      </c>
      <c r="S10" s="801">
        <v>0.133382588560332</v>
      </c>
      <c r="T10">
        <v>89873</v>
      </c>
      <c r="U10" s="801">
        <v>0.25440890896841439</v>
      </c>
      <c r="V10" s="749">
        <v>32088.213400587436</v>
      </c>
    </row>
    <row r="11" spans="1:32" x14ac:dyDescent="0.2">
      <c r="A11">
        <v>9</v>
      </c>
      <c r="B11" t="s">
        <v>524</v>
      </c>
      <c r="C11" t="s">
        <v>554</v>
      </c>
      <c r="D11" t="s">
        <v>562</v>
      </c>
      <c r="E11" t="s">
        <v>29</v>
      </c>
      <c r="F11" t="s">
        <v>30</v>
      </c>
      <c r="G11" t="s">
        <v>31</v>
      </c>
      <c r="H11" t="s">
        <v>563</v>
      </c>
      <c r="I11" t="s">
        <v>557</v>
      </c>
      <c r="J11" s="803">
        <v>1.8113425925925925E-2</v>
      </c>
      <c r="K11">
        <v>22</v>
      </c>
      <c r="L11" t="s">
        <v>890</v>
      </c>
      <c r="M11" s="1">
        <v>351044</v>
      </c>
      <c r="N11" t="s">
        <v>47</v>
      </c>
      <c r="O11">
        <v>113442</v>
      </c>
      <c r="P11">
        <v>45076</v>
      </c>
      <c r="Q11" s="801">
        <v>0.32315607160355969</v>
      </c>
      <c r="R11">
        <v>0</v>
      </c>
      <c r="S11" s="801">
        <v>0</v>
      </c>
      <c r="T11">
        <v>237602</v>
      </c>
      <c r="U11" s="801">
        <v>0.67684392839644036</v>
      </c>
      <c r="V11" s="749">
        <v>121830</v>
      </c>
    </row>
    <row r="12" spans="1:32" x14ac:dyDescent="0.2">
      <c r="A12">
        <v>10</v>
      </c>
      <c r="B12" t="s">
        <v>66</v>
      </c>
      <c r="C12" t="s">
        <v>67</v>
      </c>
      <c r="D12" t="s">
        <v>68</v>
      </c>
      <c r="E12" t="s">
        <v>29</v>
      </c>
      <c r="F12" t="s">
        <v>64</v>
      </c>
      <c r="G12" t="s">
        <v>85</v>
      </c>
      <c r="H12" t="s">
        <v>69</v>
      </c>
      <c r="I12" t="s">
        <v>33</v>
      </c>
      <c r="J12" s="803">
        <v>2.2731481481481481E-2</v>
      </c>
      <c r="K12">
        <v>4</v>
      </c>
      <c r="L12" t="s">
        <v>890</v>
      </c>
      <c r="M12" s="1">
        <v>342954</v>
      </c>
      <c r="N12" t="s">
        <v>70</v>
      </c>
      <c r="O12">
        <v>192354</v>
      </c>
      <c r="P12">
        <v>23358</v>
      </c>
      <c r="Q12" s="801">
        <v>0.56087405308000493</v>
      </c>
      <c r="R12">
        <v>0</v>
      </c>
      <c r="S12" s="801">
        <v>0</v>
      </c>
      <c r="T12">
        <v>150600</v>
      </c>
      <c r="U12" s="801">
        <v>0.43912594691999512</v>
      </c>
      <c r="V12" s="749">
        <v>61300</v>
      </c>
    </row>
    <row r="13" spans="1:32" x14ac:dyDescent="0.2">
      <c r="A13">
        <v>11</v>
      </c>
      <c r="B13" t="s">
        <v>48</v>
      </c>
      <c r="C13" t="s">
        <v>49</v>
      </c>
      <c r="D13" t="s">
        <v>79</v>
      </c>
      <c r="F13" t="s">
        <v>80</v>
      </c>
      <c r="G13" t="s">
        <v>81</v>
      </c>
      <c r="H13" t="s">
        <v>725</v>
      </c>
      <c r="I13" t="s">
        <v>52</v>
      </c>
      <c r="J13" s="803">
        <v>2.886574074074074E-2</v>
      </c>
      <c r="K13">
        <v>2</v>
      </c>
      <c r="L13" t="s">
        <v>53</v>
      </c>
      <c r="M13" s="1">
        <v>317680</v>
      </c>
      <c r="N13" t="s">
        <v>723</v>
      </c>
      <c r="O13">
        <v>229642</v>
      </c>
      <c r="Q13" s="801">
        <v>0.72287207252581209</v>
      </c>
      <c r="S13" s="801"/>
      <c r="T13">
        <v>88038</v>
      </c>
      <c r="U13" s="801">
        <v>0.27712792747418785</v>
      </c>
      <c r="V13" s="749">
        <v>16761</v>
      </c>
    </row>
    <row r="14" spans="1:32" x14ac:dyDescent="0.2">
      <c r="A14">
        <v>12</v>
      </c>
      <c r="B14" t="s">
        <v>37</v>
      </c>
      <c r="C14" t="s">
        <v>37</v>
      </c>
      <c r="D14" t="s">
        <v>613</v>
      </c>
      <c r="E14" t="s">
        <v>29</v>
      </c>
      <c r="F14" t="s">
        <v>64</v>
      </c>
      <c r="H14" t="s">
        <v>93</v>
      </c>
      <c r="I14" t="s">
        <v>33</v>
      </c>
      <c r="J14" s="803">
        <v>4.8969907407407413E-2</v>
      </c>
      <c r="K14">
        <v>1</v>
      </c>
      <c r="L14" t="s">
        <v>892</v>
      </c>
      <c r="M14" s="1">
        <v>297770</v>
      </c>
      <c r="N14" t="s">
        <v>659</v>
      </c>
      <c r="O14">
        <v>196957</v>
      </c>
      <c r="P14">
        <v>96346</v>
      </c>
      <c r="Q14" s="801">
        <v>0.66144003761292269</v>
      </c>
      <c r="S14" s="801"/>
      <c r="T14">
        <v>100813</v>
      </c>
      <c r="U14" s="801">
        <v>0.33855996238707725</v>
      </c>
      <c r="V14" s="749"/>
    </row>
    <row r="15" spans="1:32" x14ac:dyDescent="0.2">
      <c r="A15">
        <v>13</v>
      </c>
      <c r="B15" t="s">
        <v>524</v>
      </c>
      <c r="C15" t="s">
        <v>554</v>
      </c>
      <c r="D15" t="s">
        <v>566</v>
      </c>
      <c r="E15" t="s">
        <v>29</v>
      </c>
      <c r="F15" t="s">
        <v>30</v>
      </c>
      <c r="H15" t="s">
        <v>564</v>
      </c>
      <c r="I15" t="s">
        <v>557</v>
      </c>
      <c r="J15" s="803">
        <v>3.0868055555555555E-2</v>
      </c>
      <c r="K15">
        <v>8</v>
      </c>
      <c r="L15" t="s">
        <v>890</v>
      </c>
      <c r="M15" s="1">
        <v>255856</v>
      </c>
      <c r="N15" t="s">
        <v>47</v>
      </c>
      <c r="O15">
        <v>34971</v>
      </c>
      <c r="P15">
        <v>18388</v>
      </c>
      <c r="Q15" s="801">
        <v>0.13668235257332251</v>
      </c>
      <c r="R15">
        <v>0</v>
      </c>
      <c r="S15" s="801">
        <v>0</v>
      </c>
      <c r="T15">
        <v>220885</v>
      </c>
      <c r="U15" s="801">
        <v>0.86331764742667749</v>
      </c>
      <c r="V15" s="749">
        <v>97396</v>
      </c>
    </row>
    <row r="16" spans="1:32" x14ac:dyDescent="0.2">
      <c r="A16">
        <v>14</v>
      </c>
      <c r="B16" t="s">
        <v>26</v>
      </c>
      <c r="C16" t="s">
        <v>27</v>
      </c>
      <c r="D16" t="s">
        <v>525</v>
      </c>
      <c r="E16" t="s">
        <v>29</v>
      </c>
      <c r="F16" t="s">
        <v>30</v>
      </c>
      <c r="H16" t="s">
        <v>526</v>
      </c>
      <c r="I16" t="s">
        <v>33</v>
      </c>
      <c r="J16" s="803">
        <v>3.2002314814814817E-2</v>
      </c>
      <c r="K16">
        <v>10</v>
      </c>
      <c r="L16" t="s">
        <v>715</v>
      </c>
      <c r="M16" s="1">
        <v>239793</v>
      </c>
      <c r="N16" t="s">
        <v>42</v>
      </c>
      <c r="O16">
        <v>62963</v>
      </c>
      <c r="P16">
        <v>38721</v>
      </c>
      <c r="Q16" s="801">
        <v>0.2625723019437598</v>
      </c>
      <c r="R16">
        <v>12405</v>
      </c>
      <c r="S16" s="801">
        <v>5.1732118952596613E-2</v>
      </c>
      <c r="T16">
        <v>164425</v>
      </c>
      <c r="U16" s="801">
        <v>0.68569557910364354</v>
      </c>
      <c r="V16" s="749"/>
    </row>
    <row r="17" spans="1:22" x14ac:dyDescent="0.2">
      <c r="A17">
        <v>15</v>
      </c>
      <c r="B17" t="s">
        <v>524</v>
      </c>
      <c r="C17" t="s">
        <v>554</v>
      </c>
      <c r="D17" t="s">
        <v>286</v>
      </c>
      <c r="E17" t="s">
        <v>29</v>
      </c>
      <c r="F17" t="s">
        <v>30</v>
      </c>
      <c r="G17" t="s">
        <v>31</v>
      </c>
      <c r="H17" t="s">
        <v>565</v>
      </c>
      <c r="I17" t="s">
        <v>557</v>
      </c>
      <c r="J17" s="803">
        <v>2.9467592592592594E-2</v>
      </c>
      <c r="K17">
        <v>22</v>
      </c>
      <c r="L17" t="s">
        <v>890</v>
      </c>
      <c r="M17" s="1">
        <v>213267</v>
      </c>
      <c r="N17" t="s">
        <v>47</v>
      </c>
      <c r="O17">
        <v>26778</v>
      </c>
      <c r="P17">
        <v>73290</v>
      </c>
      <c r="Q17" s="801">
        <v>0.12556091659750454</v>
      </c>
      <c r="R17">
        <v>0</v>
      </c>
      <c r="S17" s="801">
        <v>0</v>
      </c>
      <c r="T17">
        <v>186489</v>
      </c>
      <c r="U17" s="801">
        <v>0.87443908340249543</v>
      </c>
      <c r="V17" s="749">
        <v>87642</v>
      </c>
    </row>
    <row r="18" spans="1:22" x14ac:dyDescent="0.2">
      <c r="A18">
        <v>16</v>
      </c>
      <c r="B18" t="s">
        <v>37</v>
      </c>
      <c r="C18" t="s">
        <v>37</v>
      </c>
      <c r="D18" t="s">
        <v>630</v>
      </c>
      <c r="E18" t="s">
        <v>29</v>
      </c>
      <c r="F18" t="s">
        <v>512</v>
      </c>
      <c r="H18" t="s">
        <v>197</v>
      </c>
      <c r="I18" t="s">
        <v>33</v>
      </c>
      <c r="J18" s="803">
        <v>2.3692129629629629E-2</v>
      </c>
      <c r="K18">
        <v>4</v>
      </c>
      <c r="L18" t="s">
        <v>892</v>
      </c>
      <c r="M18" s="1">
        <v>196744</v>
      </c>
      <c r="N18" t="s">
        <v>659</v>
      </c>
      <c r="O18">
        <v>20371</v>
      </c>
      <c r="P18">
        <v>11533</v>
      </c>
      <c r="Q18" s="801">
        <v>0.10354064164599683</v>
      </c>
      <c r="S18" s="801"/>
      <c r="T18">
        <v>176373</v>
      </c>
      <c r="U18" s="801">
        <v>0.89645935835400314</v>
      </c>
      <c r="V18" s="749"/>
    </row>
    <row r="19" spans="1:22" x14ac:dyDescent="0.2">
      <c r="A19">
        <v>17</v>
      </c>
      <c r="B19" t="s">
        <v>48</v>
      </c>
      <c r="C19" t="s">
        <v>49</v>
      </c>
      <c r="D19" t="s">
        <v>50</v>
      </c>
      <c r="F19" t="s">
        <v>300</v>
      </c>
      <c r="H19" t="s">
        <v>724</v>
      </c>
      <c r="I19" t="s">
        <v>52</v>
      </c>
      <c r="J19" s="803">
        <v>0</v>
      </c>
      <c r="K19">
        <v>0</v>
      </c>
      <c r="L19" t="s">
        <v>53</v>
      </c>
      <c r="M19" s="1">
        <v>193744</v>
      </c>
      <c r="N19" t="s">
        <v>723</v>
      </c>
      <c r="O19">
        <v>132789</v>
      </c>
      <c r="Q19" s="801">
        <v>0.6853838054339747</v>
      </c>
      <c r="S19" s="801"/>
      <c r="T19">
        <v>60955</v>
      </c>
      <c r="U19" s="801">
        <v>0.3146161945660253</v>
      </c>
      <c r="V19" s="749">
        <v>15466</v>
      </c>
    </row>
    <row r="20" spans="1:22" x14ac:dyDescent="0.2">
      <c r="A20">
        <v>18</v>
      </c>
      <c r="B20" t="s">
        <v>26</v>
      </c>
      <c r="C20" t="s">
        <v>27</v>
      </c>
      <c r="D20" t="s">
        <v>77</v>
      </c>
      <c r="E20" t="s">
        <v>29</v>
      </c>
      <c r="F20" t="s">
        <v>30</v>
      </c>
      <c r="H20" t="s">
        <v>78</v>
      </c>
      <c r="I20" t="s">
        <v>33</v>
      </c>
      <c r="J20" s="803">
        <v>1.2511574074074073E-2</v>
      </c>
      <c r="K20">
        <v>25</v>
      </c>
      <c r="L20" t="s">
        <v>715</v>
      </c>
      <c r="M20" s="1">
        <v>168413</v>
      </c>
      <c r="N20" t="s">
        <v>42</v>
      </c>
      <c r="O20">
        <v>127075</v>
      </c>
      <c r="P20">
        <v>78202</v>
      </c>
      <c r="Q20" s="801">
        <v>0.75454388912969905</v>
      </c>
      <c r="S20" s="801">
        <v>0</v>
      </c>
      <c r="T20">
        <v>41338</v>
      </c>
      <c r="U20" s="801">
        <v>0.24545611087030098</v>
      </c>
      <c r="V20" s="749"/>
    </row>
    <row r="21" spans="1:22" x14ac:dyDescent="0.2">
      <c r="A21">
        <v>19</v>
      </c>
      <c r="B21" t="s">
        <v>66</v>
      </c>
      <c r="C21" t="s">
        <v>67</v>
      </c>
      <c r="D21" t="s">
        <v>591</v>
      </c>
      <c r="E21" t="s">
        <v>29</v>
      </c>
      <c r="F21" t="s">
        <v>64</v>
      </c>
      <c r="H21" t="s">
        <v>592</v>
      </c>
      <c r="I21" t="s">
        <v>33</v>
      </c>
      <c r="J21" s="803">
        <v>0</v>
      </c>
      <c r="K21">
        <v>0</v>
      </c>
      <c r="L21" t="s">
        <v>890</v>
      </c>
      <c r="M21" s="1">
        <v>167360</v>
      </c>
      <c r="N21" t="s">
        <v>70</v>
      </c>
      <c r="O21">
        <v>5060</v>
      </c>
      <c r="P21">
        <v>1435</v>
      </c>
      <c r="Q21" s="801">
        <v>3.0234225621414913E-2</v>
      </c>
      <c r="R21">
        <v>0</v>
      </c>
      <c r="S21" s="801">
        <v>0</v>
      </c>
      <c r="T21">
        <v>162300</v>
      </c>
      <c r="U21" s="801">
        <v>0.96976577437858513</v>
      </c>
      <c r="V21" s="749">
        <v>72800</v>
      </c>
    </row>
    <row r="22" spans="1:22" x14ac:dyDescent="0.2">
      <c r="A22">
        <v>20</v>
      </c>
      <c r="B22" t="s">
        <v>37</v>
      </c>
      <c r="C22" t="s">
        <v>37</v>
      </c>
      <c r="D22" t="s">
        <v>612</v>
      </c>
      <c r="E22" t="s">
        <v>29</v>
      </c>
      <c r="F22" t="s">
        <v>602</v>
      </c>
      <c r="H22" t="s">
        <v>550</v>
      </c>
      <c r="I22" t="s">
        <v>33</v>
      </c>
      <c r="J22" s="803">
        <v>3.0868055555555555E-2</v>
      </c>
      <c r="K22">
        <v>4</v>
      </c>
      <c r="L22" t="s">
        <v>892</v>
      </c>
      <c r="M22" s="1">
        <v>150654</v>
      </c>
      <c r="N22" t="s">
        <v>659</v>
      </c>
      <c r="O22">
        <v>144971</v>
      </c>
      <c r="P22">
        <v>74416</v>
      </c>
      <c r="Q22" s="801">
        <v>0.96227780211610714</v>
      </c>
      <c r="S22" s="801"/>
      <c r="T22">
        <v>5683</v>
      </c>
      <c r="U22" s="801">
        <v>3.7722197883892895E-2</v>
      </c>
      <c r="V22" s="749"/>
    </row>
    <row r="23" spans="1:22" x14ac:dyDescent="0.2">
      <c r="A23">
        <v>21</v>
      </c>
      <c r="B23" t="s">
        <v>524</v>
      </c>
      <c r="C23" t="s">
        <v>554</v>
      </c>
      <c r="D23" t="s">
        <v>555</v>
      </c>
      <c r="E23" t="s">
        <v>29</v>
      </c>
      <c r="F23" t="s">
        <v>30</v>
      </c>
      <c r="H23" t="s">
        <v>556</v>
      </c>
      <c r="I23" t="s">
        <v>557</v>
      </c>
      <c r="J23" s="803">
        <v>5.0740740740740739E-2</v>
      </c>
      <c r="K23">
        <v>2</v>
      </c>
      <c r="L23" t="s">
        <v>890</v>
      </c>
      <c r="M23" s="1">
        <v>149348</v>
      </c>
      <c r="N23" t="s">
        <v>47</v>
      </c>
      <c r="O23">
        <v>57332</v>
      </c>
      <c r="P23">
        <v>43109</v>
      </c>
      <c r="Q23" s="801">
        <v>0.38388194016659077</v>
      </c>
      <c r="R23">
        <v>0</v>
      </c>
      <c r="S23" s="801">
        <v>0</v>
      </c>
      <c r="T23">
        <v>92016</v>
      </c>
      <c r="U23" s="801">
        <v>0.61611805983340917</v>
      </c>
      <c r="V23" s="749">
        <v>37937</v>
      </c>
    </row>
    <row r="24" spans="1:22" x14ac:dyDescent="0.2">
      <c r="A24">
        <v>22</v>
      </c>
      <c r="B24" t="s">
        <v>48</v>
      </c>
      <c r="C24" t="s">
        <v>83</v>
      </c>
      <c r="D24" t="s">
        <v>84</v>
      </c>
      <c r="F24" t="s">
        <v>64</v>
      </c>
      <c r="G24" t="s">
        <v>85</v>
      </c>
      <c r="H24" t="s">
        <v>733</v>
      </c>
      <c r="I24" t="s">
        <v>33</v>
      </c>
      <c r="J24" s="803">
        <v>2.7754629629629629E-2</v>
      </c>
      <c r="K24">
        <v>4</v>
      </c>
      <c r="L24" t="s">
        <v>53</v>
      </c>
      <c r="M24" s="1">
        <v>146802</v>
      </c>
      <c r="N24" t="s">
        <v>723</v>
      </c>
      <c r="O24">
        <v>43717</v>
      </c>
      <c r="Q24" s="801">
        <v>0.29779567035871446</v>
      </c>
      <c r="S24" s="801"/>
      <c r="T24">
        <v>103085</v>
      </c>
      <c r="U24" s="801">
        <v>0.70220432964128554</v>
      </c>
      <c r="V24" s="749">
        <v>60238</v>
      </c>
    </row>
    <row r="25" spans="1:22" x14ac:dyDescent="0.2">
      <c r="A25">
        <v>23</v>
      </c>
      <c r="B25" t="s">
        <v>48</v>
      </c>
      <c r="C25" t="s">
        <v>48</v>
      </c>
      <c r="D25" t="s">
        <v>705</v>
      </c>
      <c r="F25" t="s">
        <v>146</v>
      </c>
      <c r="G25" t="s">
        <v>167</v>
      </c>
      <c r="H25" t="s">
        <v>706</v>
      </c>
      <c r="I25" t="s">
        <v>33</v>
      </c>
      <c r="J25" s="803">
        <v>3.4965277777777776E-2</v>
      </c>
      <c r="K25">
        <v>16</v>
      </c>
      <c r="L25" t="s">
        <v>53</v>
      </c>
      <c r="M25" s="749">
        <v>144968</v>
      </c>
      <c r="N25" t="s">
        <v>723</v>
      </c>
      <c r="O25">
        <v>58927</v>
      </c>
      <c r="Q25" s="801">
        <v>0.40648280999944814</v>
      </c>
      <c r="S25" s="801"/>
      <c r="T25">
        <v>86041</v>
      </c>
      <c r="U25" s="801">
        <v>0.59351719000055181</v>
      </c>
      <c r="V25" s="749">
        <v>13827</v>
      </c>
    </row>
    <row r="26" spans="1:22" x14ac:dyDescent="0.2">
      <c r="A26">
        <v>24</v>
      </c>
      <c r="B26" t="s">
        <v>26</v>
      </c>
      <c r="C26" t="s">
        <v>27</v>
      </c>
      <c r="D26" t="s">
        <v>94</v>
      </c>
      <c r="E26" t="s">
        <v>29</v>
      </c>
      <c r="F26" t="s">
        <v>308</v>
      </c>
      <c r="H26" t="s">
        <v>96</v>
      </c>
      <c r="I26" t="s">
        <v>33</v>
      </c>
      <c r="J26" s="803">
        <v>5.603009259259259E-2</v>
      </c>
      <c r="K26">
        <v>4</v>
      </c>
      <c r="L26" t="s">
        <v>715</v>
      </c>
      <c r="M26" s="1">
        <v>140366</v>
      </c>
      <c r="N26" t="s">
        <v>42</v>
      </c>
      <c r="O26">
        <v>110385</v>
      </c>
      <c r="P26">
        <v>73047</v>
      </c>
      <c r="Q26" s="801">
        <v>0.78640838949603176</v>
      </c>
      <c r="S26" s="801">
        <v>0</v>
      </c>
      <c r="T26">
        <v>29981</v>
      </c>
      <c r="U26" s="801">
        <v>0.21359161050396819</v>
      </c>
      <c r="V26" s="749"/>
    </row>
    <row r="27" spans="1:22" x14ac:dyDescent="0.2">
      <c r="A27">
        <v>25</v>
      </c>
      <c r="B27" t="s">
        <v>55</v>
      </c>
      <c r="C27" t="s">
        <v>56</v>
      </c>
      <c r="D27" t="s">
        <v>713</v>
      </c>
      <c r="E27" t="s">
        <v>29</v>
      </c>
      <c r="F27" t="s">
        <v>308</v>
      </c>
      <c r="G27" t="s">
        <v>453</v>
      </c>
      <c r="H27" t="s">
        <v>714</v>
      </c>
      <c r="I27" t="s">
        <v>33</v>
      </c>
      <c r="J27" s="803">
        <v>2.9834104942129628E-2</v>
      </c>
      <c r="K27">
        <v>3</v>
      </c>
      <c r="L27" t="s">
        <v>891</v>
      </c>
      <c r="M27" s="1">
        <v>136373</v>
      </c>
      <c r="N27" t="s">
        <v>889</v>
      </c>
      <c r="O27">
        <v>27936</v>
      </c>
      <c r="P27">
        <v>11174</v>
      </c>
      <c r="Q27" s="801">
        <v>0.2048499336378902</v>
      </c>
      <c r="R27">
        <v>5151</v>
      </c>
      <c r="S27" s="801">
        <v>3.777140636342971E-2</v>
      </c>
      <c r="T27">
        <v>103286</v>
      </c>
      <c r="U27" s="801">
        <v>0.75737865999868004</v>
      </c>
      <c r="V27" s="749">
        <v>70810</v>
      </c>
    </row>
    <row r="28" spans="1:22" x14ac:dyDescent="0.2">
      <c r="A28">
        <v>26</v>
      </c>
      <c r="B28" t="s">
        <v>37</v>
      </c>
      <c r="C28" t="s">
        <v>37</v>
      </c>
      <c r="D28" t="s">
        <v>625</v>
      </c>
      <c r="E28" t="s">
        <v>29</v>
      </c>
      <c r="F28" t="s">
        <v>64</v>
      </c>
      <c r="G28" t="s">
        <v>85</v>
      </c>
      <c r="H28" t="s">
        <v>870</v>
      </c>
      <c r="I28" t="s">
        <v>33</v>
      </c>
      <c r="J28" s="803">
        <v>1.269675925925926E-2</v>
      </c>
      <c r="K28">
        <v>2</v>
      </c>
      <c r="L28" t="s">
        <v>892</v>
      </c>
      <c r="M28" s="1">
        <v>131410</v>
      </c>
      <c r="N28" t="s">
        <v>659</v>
      </c>
      <c r="O28">
        <v>37171</v>
      </c>
      <c r="P28">
        <v>15238</v>
      </c>
      <c r="Q28" s="801">
        <v>0.28286279582984553</v>
      </c>
      <c r="S28" s="801"/>
      <c r="T28">
        <v>94239</v>
      </c>
      <c r="U28" s="801">
        <v>0.71713720417015447</v>
      </c>
      <c r="V28" s="749"/>
    </row>
    <row r="29" spans="1:22" x14ac:dyDescent="0.2">
      <c r="A29">
        <v>27</v>
      </c>
      <c r="B29" t="s">
        <v>863</v>
      </c>
      <c r="C29" t="s">
        <v>893</v>
      </c>
      <c r="D29" t="s">
        <v>894</v>
      </c>
      <c r="E29" t="s">
        <v>29</v>
      </c>
      <c r="F29" t="s">
        <v>308</v>
      </c>
      <c r="H29" t="s">
        <v>895</v>
      </c>
      <c r="I29" t="s">
        <v>33</v>
      </c>
      <c r="J29" s="803">
        <v>3.0381944444444444E-2</v>
      </c>
      <c r="K29">
        <v>2</v>
      </c>
      <c r="L29" t="s">
        <v>896</v>
      </c>
      <c r="M29" s="1">
        <v>128843</v>
      </c>
      <c r="N29" t="s">
        <v>751</v>
      </c>
      <c r="O29">
        <v>110</v>
      </c>
      <c r="Q29" s="801">
        <v>8.5375224109963293E-4</v>
      </c>
      <c r="S29" s="801"/>
      <c r="T29">
        <v>128733</v>
      </c>
      <c r="U29" s="801">
        <v>0.99914624775890037</v>
      </c>
      <c r="V29" s="749">
        <v>96382</v>
      </c>
    </row>
    <row r="30" spans="1:22" x14ac:dyDescent="0.2">
      <c r="A30">
        <v>28</v>
      </c>
      <c r="B30" t="s">
        <v>26</v>
      </c>
      <c r="C30" t="s">
        <v>27</v>
      </c>
      <c r="D30" t="s">
        <v>71</v>
      </c>
      <c r="E30" t="s">
        <v>29</v>
      </c>
      <c r="F30" t="s">
        <v>30</v>
      </c>
      <c r="H30" t="s">
        <v>72</v>
      </c>
      <c r="I30" t="s">
        <v>33</v>
      </c>
      <c r="J30" s="803">
        <v>2.8298611111111111E-2</v>
      </c>
      <c r="K30">
        <v>6</v>
      </c>
      <c r="L30" t="s">
        <v>712</v>
      </c>
      <c r="M30" s="797">
        <v>125990</v>
      </c>
      <c r="N30" t="s">
        <v>35</v>
      </c>
      <c r="O30">
        <v>28127</v>
      </c>
      <c r="P30" t="s">
        <v>36</v>
      </c>
      <c r="Q30" s="801">
        <v>0.22324787681562028</v>
      </c>
      <c r="R30">
        <v>6799</v>
      </c>
      <c r="S30" s="801">
        <v>5.3964600365108341E-2</v>
      </c>
      <c r="T30">
        <v>91064</v>
      </c>
      <c r="U30" s="801">
        <v>0.72278752281927139</v>
      </c>
      <c r="V30" s="749"/>
    </row>
    <row r="31" spans="1:22" x14ac:dyDescent="0.2">
      <c r="A31">
        <v>29</v>
      </c>
      <c r="B31" t="s">
        <v>863</v>
      </c>
      <c r="C31" t="s">
        <v>760</v>
      </c>
      <c r="D31" t="s">
        <v>761</v>
      </c>
      <c r="E31" t="s">
        <v>29</v>
      </c>
      <c r="F31" t="s">
        <v>146</v>
      </c>
      <c r="H31" t="s">
        <v>762</v>
      </c>
      <c r="I31" t="s">
        <v>33</v>
      </c>
      <c r="J31" s="803">
        <v>8.6342592592592599E-3</v>
      </c>
      <c r="K31">
        <v>8</v>
      </c>
      <c r="L31" t="s">
        <v>715</v>
      </c>
      <c r="M31" s="1">
        <v>119254</v>
      </c>
      <c r="N31" t="s">
        <v>751</v>
      </c>
      <c r="O31">
        <v>99125</v>
      </c>
      <c r="Q31" s="801">
        <v>0.83120901604977615</v>
      </c>
      <c r="S31" s="801"/>
      <c r="T31">
        <v>20129</v>
      </c>
      <c r="U31" s="801">
        <v>0.16879098395022391</v>
      </c>
      <c r="V31" s="749">
        <v>17905</v>
      </c>
    </row>
    <row r="32" spans="1:22" x14ac:dyDescent="0.2">
      <c r="A32">
        <v>30</v>
      </c>
      <c r="B32" t="s">
        <v>863</v>
      </c>
      <c r="C32" t="s">
        <v>786</v>
      </c>
      <c r="D32" t="s">
        <v>787</v>
      </c>
      <c r="E32" t="s">
        <v>29</v>
      </c>
      <c r="F32" t="s">
        <v>309</v>
      </c>
      <c r="G32" t="s">
        <v>376</v>
      </c>
      <c r="H32" t="s">
        <v>788</v>
      </c>
      <c r="I32" t="s">
        <v>33</v>
      </c>
      <c r="J32" s="803">
        <v>2.1747685185185186E-2</v>
      </c>
      <c r="K32">
        <v>2</v>
      </c>
      <c r="L32" t="s">
        <v>890</v>
      </c>
      <c r="M32" s="1">
        <v>118322</v>
      </c>
      <c r="N32" t="s">
        <v>751</v>
      </c>
      <c r="O32">
        <v>118322</v>
      </c>
      <c r="Q32" s="801">
        <v>1</v>
      </c>
      <c r="S32" s="801"/>
      <c r="U32" s="801">
        <v>0</v>
      </c>
      <c r="V32" s="749"/>
    </row>
    <row r="33" spans="1:22" x14ac:dyDescent="0.2">
      <c r="A33">
        <v>31</v>
      </c>
      <c r="B33" t="s">
        <v>55</v>
      </c>
      <c r="C33" t="s">
        <v>56</v>
      </c>
      <c r="D33" t="s">
        <v>677</v>
      </c>
      <c r="E33" t="s">
        <v>29</v>
      </c>
      <c r="F33" t="s">
        <v>318</v>
      </c>
      <c r="H33" t="s">
        <v>697</v>
      </c>
      <c r="I33" t="s">
        <v>33</v>
      </c>
      <c r="J33" s="803">
        <v>4.0127314814814817E-2</v>
      </c>
      <c r="K33">
        <v>5</v>
      </c>
      <c r="L33" t="s">
        <v>891</v>
      </c>
      <c r="M33" s="1">
        <v>115705.9917</v>
      </c>
      <c r="N33" t="s">
        <v>889</v>
      </c>
      <c r="O33">
        <v>48807.991699999999</v>
      </c>
      <c r="P33">
        <v>19523</v>
      </c>
      <c r="Q33" s="801">
        <v>0.42182769433884038</v>
      </c>
      <c r="R33">
        <v>5728</v>
      </c>
      <c r="S33" s="801">
        <v>4.9504782905723972E-2</v>
      </c>
      <c r="T33">
        <v>61170</v>
      </c>
      <c r="U33" s="801">
        <v>0.52866752275543571</v>
      </c>
      <c r="V33" s="749">
        <v>34917</v>
      </c>
    </row>
    <row r="34" spans="1:22" x14ac:dyDescent="0.2">
      <c r="A34">
        <v>32</v>
      </c>
      <c r="B34" t="s">
        <v>37</v>
      </c>
      <c r="C34" t="s">
        <v>37</v>
      </c>
      <c r="D34" t="s">
        <v>629</v>
      </c>
      <c r="E34" t="s">
        <v>29</v>
      </c>
      <c r="F34" t="s">
        <v>140</v>
      </c>
      <c r="H34" t="s">
        <v>173</v>
      </c>
      <c r="I34" t="s">
        <v>33</v>
      </c>
      <c r="J34" s="803">
        <v>2.3252314814814812E-2</v>
      </c>
      <c r="K34">
        <v>4</v>
      </c>
      <c r="L34" t="s">
        <v>892</v>
      </c>
      <c r="M34" s="1">
        <v>110247</v>
      </c>
      <c r="N34" t="s">
        <v>659</v>
      </c>
      <c r="O34">
        <v>12241</v>
      </c>
      <c r="P34">
        <v>7846</v>
      </c>
      <c r="Q34" s="801">
        <v>0.11103249975056011</v>
      </c>
      <c r="S34" s="801"/>
      <c r="T34">
        <v>98006</v>
      </c>
      <c r="U34" s="801">
        <v>0.88896750024943993</v>
      </c>
      <c r="V34" s="749"/>
    </row>
    <row r="35" spans="1:22" x14ac:dyDescent="0.2">
      <c r="A35">
        <v>33</v>
      </c>
      <c r="B35" t="s">
        <v>48</v>
      </c>
      <c r="C35" t="s">
        <v>83</v>
      </c>
      <c r="D35" t="s">
        <v>115</v>
      </c>
      <c r="F35" t="s">
        <v>64</v>
      </c>
      <c r="G35" t="s">
        <v>85</v>
      </c>
      <c r="H35" t="s">
        <v>732</v>
      </c>
      <c r="I35" t="s">
        <v>33</v>
      </c>
      <c r="J35" s="803">
        <v>2.4282407407407409E-2</v>
      </c>
      <c r="K35">
        <v>4</v>
      </c>
      <c r="L35" t="s">
        <v>53</v>
      </c>
      <c r="M35" s="1">
        <v>109632</v>
      </c>
      <c r="N35" t="s">
        <v>723</v>
      </c>
      <c r="O35">
        <v>46583</v>
      </c>
      <c r="Q35" s="801">
        <v>0.4249033129013427</v>
      </c>
      <c r="S35" s="801"/>
      <c r="T35">
        <v>63049</v>
      </c>
      <c r="U35" s="801">
        <v>0.57509668709865736</v>
      </c>
      <c r="V35" s="749">
        <v>26764</v>
      </c>
    </row>
    <row r="36" spans="1:22" x14ac:dyDescent="0.2">
      <c r="A36">
        <v>34</v>
      </c>
      <c r="B36" t="s">
        <v>863</v>
      </c>
      <c r="C36" t="s">
        <v>781</v>
      </c>
      <c r="D36" t="s">
        <v>781</v>
      </c>
      <c r="E36" t="s">
        <v>782</v>
      </c>
      <c r="F36" t="s">
        <v>30</v>
      </c>
      <c r="H36" t="s">
        <v>783</v>
      </c>
      <c r="I36" t="s">
        <v>33</v>
      </c>
      <c r="J36" s="803">
        <v>2.7025462962962963E-2</v>
      </c>
      <c r="K36">
        <v>4</v>
      </c>
      <c r="L36" t="s">
        <v>896</v>
      </c>
      <c r="M36" s="1">
        <v>104224</v>
      </c>
      <c r="N36" t="s">
        <v>751</v>
      </c>
      <c r="O36">
        <v>196</v>
      </c>
      <c r="Q36" s="801">
        <v>1.8805649370586429E-3</v>
      </c>
      <c r="S36" s="801"/>
      <c r="T36">
        <v>104028</v>
      </c>
      <c r="U36" s="801">
        <v>0.99811943506294132</v>
      </c>
      <c r="V36" s="749"/>
    </row>
    <row r="37" spans="1:22" x14ac:dyDescent="0.2">
      <c r="A37">
        <v>35</v>
      </c>
      <c r="B37" t="s">
        <v>48</v>
      </c>
      <c r="C37" t="s">
        <v>133</v>
      </c>
      <c r="D37" t="s">
        <v>575</v>
      </c>
      <c r="F37" t="s">
        <v>308</v>
      </c>
      <c r="H37" t="s">
        <v>739</v>
      </c>
      <c r="I37" t="s">
        <v>33</v>
      </c>
      <c r="J37" s="803">
        <v>3.2395833333333332E-2</v>
      </c>
      <c r="K37">
        <v>15</v>
      </c>
      <c r="L37" t="s">
        <v>53</v>
      </c>
      <c r="M37" s="1">
        <v>90528</v>
      </c>
      <c r="N37" t="s">
        <v>723</v>
      </c>
      <c r="O37">
        <v>56397</v>
      </c>
      <c r="Q37" s="801">
        <v>0.62297852598091197</v>
      </c>
      <c r="S37" s="801"/>
      <c r="T37">
        <v>34131</v>
      </c>
      <c r="U37" s="801">
        <v>0.37702147401908803</v>
      </c>
      <c r="V37" s="749">
        <v>15282</v>
      </c>
    </row>
    <row r="38" spans="1:22" x14ac:dyDescent="0.2">
      <c r="A38">
        <v>36</v>
      </c>
      <c r="B38" t="s">
        <v>863</v>
      </c>
      <c r="C38" t="s">
        <v>897</v>
      </c>
      <c r="D38" t="s">
        <v>756</v>
      </c>
      <c r="E38" t="s">
        <v>29</v>
      </c>
      <c r="F38" t="s">
        <v>64</v>
      </c>
      <c r="G38" t="s">
        <v>85</v>
      </c>
      <c r="H38" t="s">
        <v>757</v>
      </c>
      <c r="I38" t="s">
        <v>33</v>
      </c>
      <c r="J38" s="803">
        <v>1.818287037037037E-2</v>
      </c>
      <c r="K38">
        <v>2</v>
      </c>
      <c r="L38" t="s">
        <v>896</v>
      </c>
      <c r="M38" s="1">
        <v>86673</v>
      </c>
      <c r="N38" t="s">
        <v>751</v>
      </c>
      <c r="O38">
        <v>50913</v>
      </c>
      <c r="Q38" s="801">
        <v>0.58741476584403451</v>
      </c>
      <c r="S38" s="801"/>
      <c r="T38">
        <v>35760</v>
      </c>
      <c r="U38" s="801">
        <v>0.41258523415596554</v>
      </c>
      <c r="V38" s="749">
        <v>23614</v>
      </c>
    </row>
    <row r="39" spans="1:22" x14ac:dyDescent="0.2">
      <c r="A39">
        <v>37</v>
      </c>
      <c r="B39" t="s">
        <v>26</v>
      </c>
      <c r="C39" t="s">
        <v>27</v>
      </c>
      <c r="D39" t="s">
        <v>101</v>
      </c>
      <c r="E39" t="s">
        <v>29</v>
      </c>
      <c r="F39" t="s">
        <v>102</v>
      </c>
      <c r="H39" t="s">
        <v>103</v>
      </c>
      <c r="I39" t="s">
        <v>33</v>
      </c>
      <c r="J39" s="803">
        <v>4.0162037037037038E-2</v>
      </c>
      <c r="K39">
        <v>5</v>
      </c>
      <c r="L39" t="s">
        <v>715</v>
      </c>
      <c r="M39" s="1">
        <v>86598</v>
      </c>
      <c r="N39" t="s">
        <v>42</v>
      </c>
      <c r="O39">
        <v>69252</v>
      </c>
      <c r="P39">
        <v>38162</v>
      </c>
      <c r="Q39" s="801">
        <v>0.79969514307489775</v>
      </c>
      <c r="R39">
        <v>1509</v>
      </c>
      <c r="S39" s="801">
        <v>1.7425344696182361E-2</v>
      </c>
      <c r="T39">
        <v>15837</v>
      </c>
      <c r="U39" s="801">
        <v>0.18287951222891985</v>
      </c>
      <c r="V39" s="749"/>
    </row>
    <row r="40" spans="1:22" x14ac:dyDescent="0.2">
      <c r="A40">
        <v>38</v>
      </c>
      <c r="B40" t="s">
        <v>37</v>
      </c>
      <c r="C40" t="s">
        <v>37</v>
      </c>
      <c r="D40" t="s">
        <v>614</v>
      </c>
      <c r="E40" t="s">
        <v>29</v>
      </c>
      <c r="F40" t="s">
        <v>308</v>
      </c>
      <c r="H40" t="s">
        <v>106</v>
      </c>
      <c r="I40" t="s">
        <v>33</v>
      </c>
      <c r="J40" s="803">
        <v>4.2280092592592598E-2</v>
      </c>
      <c r="K40">
        <v>4</v>
      </c>
      <c r="L40" t="s">
        <v>892</v>
      </c>
      <c r="M40" s="1">
        <v>86311</v>
      </c>
      <c r="N40" t="s">
        <v>659</v>
      </c>
      <c r="O40">
        <v>75788</v>
      </c>
      <c r="P40">
        <v>43965</v>
      </c>
      <c r="Q40" s="801">
        <v>0.87808043007264425</v>
      </c>
      <c r="S40" s="801"/>
      <c r="T40">
        <v>10523</v>
      </c>
      <c r="U40" s="801">
        <v>0.12191956992735573</v>
      </c>
      <c r="V40" s="749"/>
    </row>
    <row r="41" spans="1:22" x14ac:dyDescent="0.2">
      <c r="A41">
        <v>39</v>
      </c>
      <c r="B41" t="s">
        <v>37</v>
      </c>
      <c r="C41" t="s">
        <v>37</v>
      </c>
      <c r="D41" t="s">
        <v>716</v>
      </c>
      <c r="E41" t="s">
        <v>29</v>
      </c>
      <c r="F41" t="s">
        <v>308</v>
      </c>
      <c r="H41" t="s">
        <v>717</v>
      </c>
      <c r="I41" t="s">
        <v>33</v>
      </c>
      <c r="J41" s="803">
        <v>2.074074074074074E-2</v>
      </c>
      <c r="K41">
        <v>5</v>
      </c>
      <c r="L41" t="s">
        <v>892</v>
      </c>
      <c r="M41" s="1">
        <v>85258</v>
      </c>
      <c r="N41" t="s">
        <v>659</v>
      </c>
      <c r="O41">
        <v>85258</v>
      </c>
      <c r="P41">
        <v>44904</v>
      </c>
      <c r="Q41" s="801">
        <v>1</v>
      </c>
      <c r="S41" s="801"/>
      <c r="U41" s="801">
        <v>0</v>
      </c>
      <c r="V41" s="749"/>
    </row>
    <row r="42" spans="1:22" x14ac:dyDescent="0.2">
      <c r="A42">
        <v>40</v>
      </c>
      <c r="B42" t="s">
        <v>37</v>
      </c>
      <c r="C42" t="s">
        <v>37</v>
      </c>
      <c r="D42" t="s">
        <v>702</v>
      </c>
      <c r="E42" t="s">
        <v>29</v>
      </c>
      <c r="F42" t="s">
        <v>140</v>
      </c>
      <c r="G42" t="s">
        <v>172</v>
      </c>
      <c r="H42" t="s">
        <v>703</v>
      </c>
      <c r="I42" t="s">
        <v>33</v>
      </c>
      <c r="J42" s="803">
        <v>4.1944444444444444E-2</v>
      </c>
      <c r="K42">
        <v>2</v>
      </c>
      <c r="L42" t="s">
        <v>892</v>
      </c>
      <c r="M42" s="1">
        <v>82096</v>
      </c>
      <c r="N42" t="s">
        <v>659</v>
      </c>
      <c r="O42">
        <v>346</v>
      </c>
      <c r="P42">
        <v>251</v>
      </c>
      <c r="Q42" s="801">
        <v>4.214578054960047E-3</v>
      </c>
      <c r="S42" s="801"/>
      <c r="T42">
        <v>81750</v>
      </c>
      <c r="U42" s="801">
        <v>0.99578542194503994</v>
      </c>
      <c r="V42" s="749"/>
    </row>
    <row r="43" spans="1:22" x14ac:dyDescent="0.2">
      <c r="A43">
        <v>41</v>
      </c>
      <c r="B43" t="s">
        <v>863</v>
      </c>
      <c r="C43" t="s">
        <v>897</v>
      </c>
      <c r="D43" t="s">
        <v>749</v>
      </c>
      <c r="E43" t="s">
        <v>29</v>
      </c>
      <c r="F43" t="s">
        <v>30</v>
      </c>
      <c r="G43" t="s">
        <v>98</v>
      </c>
      <c r="H43" t="s">
        <v>750</v>
      </c>
      <c r="I43" t="s">
        <v>33</v>
      </c>
      <c r="J43" s="803">
        <v>2.4236111111111111E-2</v>
      </c>
      <c r="K43">
        <v>12</v>
      </c>
      <c r="L43" t="s">
        <v>896</v>
      </c>
      <c r="M43" s="1">
        <v>81427</v>
      </c>
      <c r="N43" t="s">
        <v>751</v>
      </c>
      <c r="O43">
        <v>42403</v>
      </c>
      <c r="Q43" s="801">
        <v>0.52074864602650228</v>
      </c>
      <c r="S43" s="801"/>
      <c r="T43">
        <v>39024</v>
      </c>
      <c r="U43" s="801">
        <v>0.47925135397349772</v>
      </c>
      <c r="V43" s="749">
        <v>25119</v>
      </c>
    </row>
    <row r="44" spans="1:22" x14ac:dyDescent="0.2">
      <c r="A44">
        <v>42</v>
      </c>
      <c r="B44" t="s">
        <v>48</v>
      </c>
      <c r="C44" t="s">
        <v>133</v>
      </c>
      <c r="D44" t="s">
        <v>874</v>
      </c>
      <c r="F44" t="s">
        <v>308</v>
      </c>
      <c r="G44" t="s">
        <v>453</v>
      </c>
      <c r="H44" t="s">
        <v>875</v>
      </c>
      <c r="I44" t="s">
        <v>33</v>
      </c>
      <c r="J44" s="803">
        <v>2.7395833333333335E-2</v>
      </c>
      <c r="K44">
        <v>5</v>
      </c>
      <c r="L44" t="s">
        <v>53</v>
      </c>
      <c r="M44" s="1">
        <v>77313</v>
      </c>
      <c r="N44" t="s">
        <v>723</v>
      </c>
      <c r="O44">
        <v>5693</v>
      </c>
      <c r="Q44" s="801">
        <v>7.3635740431751445E-2</v>
      </c>
      <c r="S44" s="801"/>
      <c r="T44">
        <v>71620</v>
      </c>
      <c r="U44" s="801">
        <v>0.92636425956824853</v>
      </c>
      <c r="V44" s="749">
        <v>48686</v>
      </c>
    </row>
    <row r="45" spans="1:22" x14ac:dyDescent="0.2">
      <c r="A45">
        <v>43</v>
      </c>
      <c r="B45" t="s">
        <v>48</v>
      </c>
      <c r="C45" t="s">
        <v>49</v>
      </c>
      <c r="D45" t="s">
        <v>137</v>
      </c>
      <c r="F45" t="s">
        <v>64</v>
      </c>
      <c r="G45" t="s">
        <v>85</v>
      </c>
      <c r="H45" t="s">
        <v>726</v>
      </c>
      <c r="I45" t="s">
        <v>33</v>
      </c>
      <c r="J45" s="803">
        <v>1.6886574074074075E-2</v>
      </c>
      <c r="K45">
        <v>4</v>
      </c>
      <c r="L45" t="s">
        <v>53</v>
      </c>
      <c r="M45" s="1">
        <v>72268</v>
      </c>
      <c r="N45" t="s">
        <v>723</v>
      </c>
      <c r="O45">
        <v>65170</v>
      </c>
      <c r="Q45" s="801">
        <v>0.90178225493994579</v>
      </c>
      <c r="S45" s="801"/>
      <c r="T45">
        <v>7098</v>
      </c>
      <c r="U45" s="801">
        <v>9.8217745060054248E-2</v>
      </c>
      <c r="V45" s="749">
        <v>3182</v>
      </c>
    </row>
    <row r="46" spans="1:22" x14ac:dyDescent="0.2">
      <c r="A46">
        <v>44</v>
      </c>
      <c r="B46" t="s">
        <v>48</v>
      </c>
      <c r="C46" t="s">
        <v>48</v>
      </c>
      <c r="D46" t="s">
        <v>654</v>
      </c>
      <c r="F46" t="s">
        <v>146</v>
      </c>
      <c r="G46" t="s">
        <v>743</v>
      </c>
      <c r="H46" t="s">
        <v>744</v>
      </c>
      <c r="I46" t="s">
        <v>33</v>
      </c>
      <c r="J46" s="803">
        <v>2.7164351851851853E-2</v>
      </c>
      <c r="K46">
        <v>35</v>
      </c>
      <c r="L46" t="s">
        <v>53</v>
      </c>
      <c r="M46" s="1">
        <v>66316</v>
      </c>
      <c r="N46" t="s">
        <v>723</v>
      </c>
      <c r="O46">
        <v>38847</v>
      </c>
      <c r="Q46" s="801">
        <v>0.58578623559925203</v>
      </c>
      <c r="S46" s="801"/>
      <c r="T46">
        <v>27469</v>
      </c>
      <c r="U46" s="801">
        <v>0.41421376440074792</v>
      </c>
      <c r="V46" s="749">
        <v>11739</v>
      </c>
    </row>
    <row r="47" spans="1:22" x14ac:dyDescent="0.2">
      <c r="A47">
        <v>45</v>
      </c>
      <c r="B47" t="s">
        <v>26</v>
      </c>
      <c r="C47" t="s">
        <v>27</v>
      </c>
      <c r="D47" t="s">
        <v>865</v>
      </c>
      <c r="E47" t="s">
        <v>29</v>
      </c>
      <c r="F47" t="s">
        <v>30</v>
      </c>
      <c r="H47" t="s">
        <v>866</v>
      </c>
      <c r="I47" t="s">
        <v>33</v>
      </c>
      <c r="J47" s="803">
        <v>6.9560185185185185E-3</v>
      </c>
      <c r="K47">
        <v>5</v>
      </c>
      <c r="L47" t="s">
        <v>715</v>
      </c>
      <c r="M47" s="1">
        <v>66090</v>
      </c>
      <c r="N47" t="s">
        <v>42</v>
      </c>
      <c r="O47">
        <v>58749</v>
      </c>
      <c r="P47">
        <v>50969</v>
      </c>
      <c r="Q47" s="801">
        <v>0.8889241942805266</v>
      </c>
      <c r="S47" s="801">
        <v>0</v>
      </c>
      <c r="T47">
        <v>7341</v>
      </c>
      <c r="U47" s="801">
        <v>0.11107580571947344</v>
      </c>
      <c r="V47" s="749"/>
    </row>
    <row r="48" spans="1:22" x14ac:dyDescent="0.2">
      <c r="A48">
        <v>46</v>
      </c>
      <c r="B48" t="s">
        <v>863</v>
      </c>
      <c r="C48" t="s">
        <v>770</v>
      </c>
      <c r="D48" t="s">
        <v>871</v>
      </c>
      <c r="E48" t="s">
        <v>29</v>
      </c>
      <c r="F48" t="s">
        <v>30</v>
      </c>
      <c r="H48" t="s">
        <v>774</v>
      </c>
      <c r="I48" t="s">
        <v>33</v>
      </c>
      <c r="J48" s="803">
        <v>2.2187499999999999E-2</v>
      </c>
      <c r="K48">
        <v>9</v>
      </c>
      <c r="L48" t="s">
        <v>896</v>
      </c>
      <c r="M48" s="1">
        <v>61223</v>
      </c>
      <c r="N48" t="s">
        <v>751</v>
      </c>
      <c r="O48">
        <v>14010</v>
      </c>
      <c r="Q48" s="801">
        <v>0.22883556833216276</v>
      </c>
      <c r="S48" s="801"/>
      <c r="T48">
        <v>47213</v>
      </c>
      <c r="U48" s="801">
        <v>0.77116443166783721</v>
      </c>
      <c r="V48" s="749">
        <v>34150</v>
      </c>
    </row>
    <row r="49" spans="1:22" x14ac:dyDescent="0.2">
      <c r="A49">
        <v>47</v>
      </c>
      <c r="B49" t="s">
        <v>26</v>
      </c>
      <c r="C49" t="s">
        <v>27</v>
      </c>
      <c r="D49" t="s">
        <v>109</v>
      </c>
      <c r="E49" t="s">
        <v>29</v>
      </c>
      <c r="F49" t="s">
        <v>309</v>
      </c>
      <c r="H49" t="s">
        <v>111</v>
      </c>
      <c r="I49" t="s">
        <v>33</v>
      </c>
      <c r="J49" s="803">
        <v>1.6863425925925928E-2</v>
      </c>
      <c r="K49">
        <v>5</v>
      </c>
      <c r="L49" t="s">
        <v>715</v>
      </c>
      <c r="M49" s="1">
        <v>59188</v>
      </c>
      <c r="N49" t="s">
        <v>42</v>
      </c>
      <c r="O49">
        <v>25653</v>
      </c>
      <c r="P49">
        <v>16774</v>
      </c>
      <c r="Q49" s="801">
        <v>0.43341555720754205</v>
      </c>
      <c r="R49">
        <v>3052</v>
      </c>
      <c r="S49" s="801">
        <v>5.1564506318848416E-2</v>
      </c>
      <c r="T49">
        <v>30483</v>
      </c>
      <c r="U49" s="801">
        <v>0.51501993647360955</v>
      </c>
      <c r="V49" s="749"/>
    </row>
    <row r="50" spans="1:22" x14ac:dyDescent="0.2">
      <c r="A50">
        <v>48</v>
      </c>
      <c r="B50" t="s">
        <v>37</v>
      </c>
      <c r="C50" t="s">
        <v>37</v>
      </c>
      <c r="D50" t="s">
        <v>513</v>
      </c>
      <c r="E50" t="s">
        <v>29</v>
      </c>
      <c r="F50" t="s">
        <v>309</v>
      </c>
      <c r="H50" t="s">
        <v>523</v>
      </c>
      <c r="I50" t="s">
        <v>33</v>
      </c>
      <c r="J50" s="803">
        <v>2.5497685185185189E-2</v>
      </c>
      <c r="K50">
        <v>4</v>
      </c>
      <c r="L50" t="s">
        <v>892</v>
      </c>
      <c r="M50" s="1">
        <v>59062</v>
      </c>
      <c r="N50" t="s">
        <v>659</v>
      </c>
      <c r="O50">
        <v>51484</v>
      </c>
      <c r="P50">
        <v>26927</v>
      </c>
      <c r="Q50" s="801">
        <v>0.87169415190816435</v>
      </c>
      <c r="S50" s="801"/>
      <c r="T50">
        <v>7578</v>
      </c>
      <c r="U50" s="801">
        <v>0.12830584809183571</v>
      </c>
      <c r="V50" s="749"/>
    </row>
    <row r="51" spans="1:22" x14ac:dyDescent="0.2">
      <c r="A51">
        <v>49</v>
      </c>
      <c r="B51" t="s">
        <v>37</v>
      </c>
      <c r="C51" t="s">
        <v>37</v>
      </c>
      <c r="D51" t="s">
        <v>616</v>
      </c>
      <c r="E51" t="s">
        <v>29</v>
      </c>
      <c r="F51" t="s">
        <v>318</v>
      </c>
      <c r="H51" t="s">
        <v>123</v>
      </c>
      <c r="I51" t="s">
        <v>33</v>
      </c>
      <c r="J51" s="803">
        <v>3.108796296296296E-2</v>
      </c>
      <c r="K51">
        <v>5</v>
      </c>
      <c r="L51" t="s">
        <v>892</v>
      </c>
      <c r="M51" s="1">
        <v>56211</v>
      </c>
      <c r="N51" t="s">
        <v>659</v>
      </c>
      <c r="O51">
        <v>52791</v>
      </c>
      <c r="P51">
        <v>31235</v>
      </c>
      <c r="Q51" s="801">
        <v>0.9391578160858195</v>
      </c>
      <c r="S51" s="801"/>
      <c r="T51">
        <v>3420</v>
      </c>
      <c r="U51" s="801">
        <v>6.0842183914180496E-2</v>
      </c>
      <c r="V51" s="749"/>
    </row>
    <row r="52" spans="1:22" x14ac:dyDescent="0.2">
      <c r="A52">
        <v>50</v>
      </c>
      <c r="B52" t="s">
        <v>37</v>
      </c>
      <c r="C52" t="s">
        <v>37</v>
      </c>
      <c r="D52" t="s">
        <v>129</v>
      </c>
      <c r="E52" t="s">
        <v>29</v>
      </c>
      <c r="F52" t="s">
        <v>512</v>
      </c>
      <c r="H52" t="s">
        <v>132</v>
      </c>
      <c r="I52" t="s">
        <v>33</v>
      </c>
      <c r="J52" s="803">
        <v>2.3958333333333331E-2</v>
      </c>
      <c r="K52">
        <v>3</v>
      </c>
      <c r="L52" t="s">
        <v>892</v>
      </c>
      <c r="M52" s="1">
        <v>55942</v>
      </c>
      <c r="N52" t="s">
        <v>659</v>
      </c>
      <c r="O52">
        <v>37377</v>
      </c>
      <c r="P52">
        <v>19511</v>
      </c>
      <c r="Q52" s="801">
        <v>0.66813842908726895</v>
      </c>
      <c r="S52" s="801"/>
      <c r="T52">
        <v>18565</v>
      </c>
      <c r="U52" s="801">
        <v>0.33186157091273105</v>
      </c>
      <c r="V52" s="749"/>
    </row>
    <row r="53" spans="1:22" x14ac:dyDescent="0.2">
      <c r="A53">
        <v>51</v>
      </c>
      <c r="B53" t="s">
        <v>26</v>
      </c>
      <c r="C53" t="s">
        <v>27</v>
      </c>
      <c r="D53" t="s">
        <v>682</v>
      </c>
      <c r="E53" t="s">
        <v>29</v>
      </c>
      <c r="F53" t="s">
        <v>30</v>
      </c>
      <c r="H53" t="s">
        <v>683</v>
      </c>
      <c r="I53" t="s">
        <v>33</v>
      </c>
      <c r="J53" s="803">
        <v>4.3888888888888887E-2</v>
      </c>
      <c r="K53">
        <v>2</v>
      </c>
      <c r="L53" t="s">
        <v>715</v>
      </c>
      <c r="M53" s="1">
        <v>54715</v>
      </c>
      <c r="N53" t="s">
        <v>42</v>
      </c>
      <c r="O53">
        <v>22074</v>
      </c>
      <c r="P53">
        <v>18127</v>
      </c>
      <c r="Q53" s="801">
        <v>0.40343598647537238</v>
      </c>
      <c r="S53" s="801">
        <v>0</v>
      </c>
      <c r="T53">
        <v>32641</v>
      </c>
      <c r="U53" s="801">
        <v>0.59656401352462762</v>
      </c>
      <c r="V53" s="749"/>
    </row>
    <row r="54" spans="1:22" x14ac:dyDescent="0.2">
      <c r="A54">
        <v>52</v>
      </c>
      <c r="B54" t="s">
        <v>37</v>
      </c>
      <c r="C54" t="s">
        <v>37</v>
      </c>
      <c r="D54" t="s">
        <v>145</v>
      </c>
      <c r="E54" t="s">
        <v>29</v>
      </c>
      <c r="F54" t="s">
        <v>146</v>
      </c>
      <c r="G54" t="s">
        <v>147</v>
      </c>
      <c r="H54" t="s">
        <v>148</v>
      </c>
      <c r="I54" t="s">
        <v>33</v>
      </c>
      <c r="J54" s="803">
        <v>5.2418981481481476E-2</v>
      </c>
      <c r="K54">
        <v>5</v>
      </c>
      <c r="L54" t="s">
        <v>892</v>
      </c>
      <c r="M54" s="1">
        <v>51485</v>
      </c>
      <c r="N54" t="s">
        <v>659</v>
      </c>
      <c r="O54">
        <v>31475</v>
      </c>
      <c r="P54">
        <v>23806</v>
      </c>
      <c r="Q54" s="801">
        <v>0.61134310964358551</v>
      </c>
      <c r="S54" s="801"/>
      <c r="T54">
        <v>20010</v>
      </c>
      <c r="U54" s="801">
        <v>0.38865689035641449</v>
      </c>
      <c r="V54" s="749"/>
    </row>
    <row r="55" spans="1:22" x14ac:dyDescent="0.2">
      <c r="A55">
        <v>53</v>
      </c>
      <c r="B55" t="s">
        <v>26</v>
      </c>
      <c r="C55" t="s">
        <v>27</v>
      </c>
      <c r="D55" t="s">
        <v>149</v>
      </c>
      <c r="E55" t="s">
        <v>29</v>
      </c>
      <c r="F55" t="s">
        <v>746</v>
      </c>
      <c r="H55" t="s">
        <v>151</v>
      </c>
      <c r="I55" t="s">
        <v>33</v>
      </c>
      <c r="J55" s="803">
        <v>4.5173611111111116E-2</v>
      </c>
      <c r="K55">
        <v>4</v>
      </c>
      <c r="L55" t="s">
        <v>715</v>
      </c>
      <c r="M55" s="1">
        <v>46800</v>
      </c>
      <c r="N55" t="s">
        <v>42</v>
      </c>
      <c r="O55">
        <v>38769</v>
      </c>
      <c r="P55">
        <v>28476</v>
      </c>
      <c r="Q55" s="801">
        <v>0.82839743589743586</v>
      </c>
      <c r="S55" s="801">
        <v>0</v>
      </c>
      <c r="T55">
        <v>8031</v>
      </c>
      <c r="U55" s="801">
        <v>0.17160256410256411</v>
      </c>
      <c r="V55" s="749"/>
    </row>
    <row r="56" spans="1:22" x14ac:dyDescent="0.2">
      <c r="A56">
        <v>54</v>
      </c>
      <c r="B56" t="s">
        <v>863</v>
      </c>
      <c r="C56" t="s">
        <v>789</v>
      </c>
      <c r="D56" t="s">
        <v>790</v>
      </c>
      <c r="E56" t="s">
        <v>29</v>
      </c>
      <c r="F56" t="s">
        <v>308</v>
      </c>
      <c r="G56" t="s">
        <v>113</v>
      </c>
      <c r="H56" t="s">
        <v>791</v>
      </c>
      <c r="I56" t="s">
        <v>33</v>
      </c>
      <c r="J56" s="803">
        <v>2.6701388888888889E-2</v>
      </c>
      <c r="K56">
        <v>1</v>
      </c>
      <c r="L56" t="s">
        <v>896</v>
      </c>
      <c r="M56" s="1">
        <v>46199</v>
      </c>
      <c r="N56" t="s">
        <v>751</v>
      </c>
      <c r="O56">
        <v>46097</v>
      </c>
      <c r="Q56" s="801">
        <v>0.99779216000346327</v>
      </c>
      <c r="S56" s="801"/>
      <c r="T56">
        <v>102</v>
      </c>
      <c r="U56" s="801">
        <v>2.2078399965367217E-3</v>
      </c>
      <c r="V56" s="749">
        <v>461</v>
      </c>
    </row>
    <row r="57" spans="1:22" x14ac:dyDescent="0.2">
      <c r="A57">
        <v>55</v>
      </c>
      <c r="B57" t="s">
        <v>26</v>
      </c>
      <c r="C57" t="s">
        <v>27</v>
      </c>
      <c r="D57" t="s">
        <v>126</v>
      </c>
      <c r="E57" t="s">
        <v>29</v>
      </c>
      <c r="F57" t="s">
        <v>127</v>
      </c>
      <c r="H57" t="s">
        <v>128</v>
      </c>
      <c r="I57" t="s">
        <v>33</v>
      </c>
      <c r="J57" s="803">
        <v>3.8680555555555558E-2</v>
      </c>
      <c r="K57">
        <v>4</v>
      </c>
      <c r="L57" t="s">
        <v>715</v>
      </c>
      <c r="M57" s="1">
        <v>44760</v>
      </c>
      <c r="N57" t="s">
        <v>42</v>
      </c>
      <c r="O57">
        <v>40703</v>
      </c>
      <c r="P57">
        <v>28640</v>
      </c>
      <c r="Q57" s="801">
        <v>0.90936103663985701</v>
      </c>
      <c r="S57" s="801">
        <v>0</v>
      </c>
      <c r="T57">
        <v>4057</v>
      </c>
      <c r="U57" s="801">
        <v>9.0638963360142988E-2</v>
      </c>
      <c r="V57" s="749"/>
    </row>
    <row r="58" spans="1:22" x14ac:dyDescent="0.2">
      <c r="A58">
        <v>56</v>
      </c>
      <c r="B58" t="s">
        <v>37</v>
      </c>
      <c r="C58" t="s">
        <v>37</v>
      </c>
      <c r="D58" t="s">
        <v>869</v>
      </c>
      <c r="E58" t="s">
        <v>29</v>
      </c>
      <c r="F58" t="s">
        <v>143</v>
      </c>
      <c r="H58" t="s">
        <v>144</v>
      </c>
      <c r="I58" t="s">
        <v>33</v>
      </c>
      <c r="J58" s="803">
        <v>8.0439814814814818E-3</v>
      </c>
      <c r="K58">
        <v>4</v>
      </c>
      <c r="L58" t="s">
        <v>892</v>
      </c>
      <c r="M58" s="1">
        <v>43162</v>
      </c>
      <c r="N58" t="s">
        <v>659</v>
      </c>
      <c r="O58">
        <v>40724</v>
      </c>
      <c r="P58">
        <v>24898</v>
      </c>
      <c r="Q58" s="801">
        <v>0.94351512904870027</v>
      </c>
      <c r="S58" s="801"/>
      <c r="T58">
        <v>2438</v>
      </c>
      <c r="U58" s="801">
        <v>5.6484870951299754E-2</v>
      </c>
      <c r="V58" s="749"/>
    </row>
    <row r="59" spans="1:22" x14ac:dyDescent="0.2">
      <c r="A59">
        <v>57</v>
      </c>
      <c r="B59" t="s">
        <v>863</v>
      </c>
      <c r="C59" t="s">
        <v>798</v>
      </c>
      <c r="D59" t="s">
        <v>799</v>
      </c>
      <c r="E59" t="s">
        <v>29</v>
      </c>
      <c r="F59" t="s">
        <v>308</v>
      </c>
      <c r="H59" t="s">
        <v>800</v>
      </c>
      <c r="I59" t="s">
        <v>33</v>
      </c>
      <c r="J59" s="803">
        <v>3.4664351851851849E-2</v>
      </c>
      <c r="K59">
        <v>1</v>
      </c>
      <c r="L59" t="s">
        <v>715</v>
      </c>
      <c r="M59" s="1">
        <v>41809</v>
      </c>
      <c r="N59" t="s">
        <v>751</v>
      </c>
      <c r="O59">
        <v>41809</v>
      </c>
      <c r="Q59" s="801">
        <v>1</v>
      </c>
      <c r="S59" s="801"/>
      <c r="U59" s="801">
        <v>0</v>
      </c>
      <c r="V59" s="749"/>
    </row>
    <row r="60" spans="1:22" x14ac:dyDescent="0.2">
      <c r="A60">
        <v>58</v>
      </c>
      <c r="B60" t="s">
        <v>37</v>
      </c>
      <c r="C60" t="s">
        <v>37</v>
      </c>
      <c r="D60" t="s">
        <v>898</v>
      </c>
      <c r="E60" t="s">
        <v>29</v>
      </c>
      <c r="F60" t="s">
        <v>64</v>
      </c>
      <c r="G60" t="s">
        <v>85</v>
      </c>
      <c r="H60" t="s">
        <v>868</v>
      </c>
      <c r="I60" t="s">
        <v>33</v>
      </c>
      <c r="J60" s="803">
        <v>3.4918981481481481E-2</v>
      </c>
      <c r="K60">
        <v>2</v>
      </c>
      <c r="L60" t="s">
        <v>892</v>
      </c>
      <c r="M60" s="1">
        <v>41176</v>
      </c>
      <c r="N60" t="s">
        <v>659</v>
      </c>
      <c r="O60">
        <v>35603</v>
      </c>
      <c r="P60">
        <v>17201</v>
      </c>
      <c r="Q60" s="801">
        <v>0.86465416747619972</v>
      </c>
      <c r="S60" s="801"/>
      <c r="T60">
        <v>5573</v>
      </c>
      <c r="U60" s="801">
        <v>0.13534583252380028</v>
      </c>
      <c r="V60" s="749"/>
    </row>
    <row r="61" spans="1:22" x14ac:dyDescent="0.2">
      <c r="A61">
        <v>59</v>
      </c>
      <c r="B61" t="s">
        <v>26</v>
      </c>
      <c r="C61" t="s">
        <v>27</v>
      </c>
      <c r="D61" t="s">
        <v>139</v>
      </c>
      <c r="E61" t="s">
        <v>29</v>
      </c>
      <c r="F61" t="s">
        <v>140</v>
      </c>
      <c r="H61" t="s">
        <v>141</v>
      </c>
      <c r="I61" t="s">
        <v>33</v>
      </c>
      <c r="J61" s="803">
        <v>2.3796296296296298E-2</v>
      </c>
      <c r="K61">
        <v>4</v>
      </c>
      <c r="L61" t="s">
        <v>715</v>
      </c>
      <c r="M61" s="1">
        <v>40049</v>
      </c>
      <c r="N61" t="s">
        <v>42</v>
      </c>
      <c r="O61">
        <v>19967</v>
      </c>
      <c r="P61">
        <v>13308</v>
      </c>
      <c r="Q61" s="801">
        <v>0.49856425878299082</v>
      </c>
      <c r="R61">
        <v>906</v>
      </c>
      <c r="S61" s="801">
        <v>2.2622287697570475E-2</v>
      </c>
      <c r="T61">
        <v>19176</v>
      </c>
      <c r="U61" s="801">
        <v>0.47881345351943871</v>
      </c>
      <c r="V61" s="749"/>
    </row>
    <row r="62" spans="1:22" x14ac:dyDescent="0.2">
      <c r="A62">
        <v>60</v>
      </c>
      <c r="B62" t="s">
        <v>26</v>
      </c>
      <c r="C62" t="s">
        <v>27</v>
      </c>
      <c r="D62" t="s">
        <v>528</v>
      </c>
      <c r="E62" t="s">
        <v>29</v>
      </c>
      <c r="F62" t="s">
        <v>529</v>
      </c>
      <c r="G62" t="s">
        <v>36</v>
      </c>
      <c r="H62" t="s">
        <v>530</v>
      </c>
      <c r="I62" t="s">
        <v>33</v>
      </c>
      <c r="J62" s="803">
        <v>3.6805555555555557E-2</v>
      </c>
      <c r="K62">
        <v>5</v>
      </c>
      <c r="L62" t="s">
        <v>715</v>
      </c>
      <c r="M62" s="1">
        <v>39643</v>
      </c>
      <c r="N62" t="s">
        <v>42</v>
      </c>
      <c r="O62">
        <v>37201</v>
      </c>
      <c r="P62">
        <v>22917</v>
      </c>
      <c r="Q62" s="801">
        <v>0.938400221981182</v>
      </c>
      <c r="S62" s="801">
        <v>0</v>
      </c>
      <c r="T62">
        <v>2442</v>
      </c>
      <c r="U62" s="801">
        <v>6.1599778018817948E-2</v>
      </c>
      <c r="V62" s="749"/>
    </row>
    <row r="63" spans="1:22" x14ac:dyDescent="0.2">
      <c r="A63">
        <v>61</v>
      </c>
      <c r="B63" t="s">
        <v>863</v>
      </c>
      <c r="C63" t="s">
        <v>795</v>
      </c>
      <c r="D63" t="s">
        <v>796</v>
      </c>
      <c r="E63" t="s">
        <v>29</v>
      </c>
      <c r="F63" t="s">
        <v>318</v>
      </c>
      <c r="G63" t="s">
        <v>199</v>
      </c>
      <c r="H63" t="s">
        <v>797</v>
      </c>
      <c r="I63" t="s">
        <v>33</v>
      </c>
      <c r="J63" s="803">
        <v>3.0706018518518518E-2</v>
      </c>
      <c r="K63">
        <v>3</v>
      </c>
      <c r="L63" t="s">
        <v>896</v>
      </c>
      <c r="M63" s="1">
        <v>39467</v>
      </c>
      <c r="N63" t="s">
        <v>751</v>
      </c>
      <c r="O63">
        <v>38838</v>
      </c>
      <c r="Q63" s="801">
        <v>0.98406263460612664</v>
      </c>
      <c r="S63" s="801"/>
      <c r="T63">
        <v>629</v>
      </c>
      <c r="U63" s="801">
        <v>1.5937365393873363E-2</v>
      </c>
      <c r="V63" s="749">
        <v>410</v>
      </c>
    </row>
    <row r="64" spans="1:22" x14ac:dyDescent="0.2">
      <c r="A64">
        <v>62</v>
      </c>
      <c r="B64" t="s">
        <v>48</v>
      </c>
      <c r="C64" t="s">
        <v>133</v>
      </c>
      <c r="D64" t="s">
        <v>134</v>
      </c>
      <c r="F64" t="s">
        <v>308</v>
      </c>
      <c r="H64" t="s">
        <v>740</v>
      </c>
      <c r="I64" t="s">
        <v>33</v>
      </c>
      <c r="J64" s="803">
        <v>2.9201388888888888E-2</v>
      </c>
      <c r="K64">
        <v>4</v>
      </c>
      <c r="L64" t="s">
        <v>53</v>
      </c>
      <c r="M64" s="1">
        <v>37452</v>
      </c>
      <c r="N64" t="s">
        <v>723</v>
      </c>
      <c r="O64">
        <v>5592</v>
      </c>
      <c r="Q64" s="801">
        <v>0.14931111823133611</v>
      </c>
      <c r="S64" s="801"/>
      <c r="T64">
        <v>31860</v>
      </c>
      <c r="U64" s="801">
        <v>0.85068888176866386</v>
      </c>
      <c r="V64" s="749">
        <v>15683</v>
      </c>
    </row>
    <row r="65" spans="1:22" x14ac:dyDescent="0.2">
      <c r="A65">
        <v>63</v>
      </c>
      <c r="B65" t="s">
        <v>37</v>
      </c>
      <c r="C65" t="s">
        <v>37</v>
      </c>
      <c r="D65" t="s">
        <v>620</v>
      </c>
      <c r="E65" t="s">
        <v>29</v>
      </c>
      <c r="F65" t="s">
        <v>318</v>
      </c>
      <c r="G65" t="s">
        <v>153</v>
      </c>
      <c r="H65" t="s">
        <v>154</v>
      </c>
      <c r="I65" t="s">
        <v>33</v>
      </c>
      <c r="J65" s="803">
        <v>3.9884259259259258E-2</v>
      </c>
      <c r="K65">
        <v>5</v>
      </c>
      <c r="L65" t="s">
        <v>892</v>
      </c>
      <c r="M65" s="1">
        <v>36394</v>
      </c>
      <c r="N65" t="s">
        <v>659</v>
      </c>
      <c r="O65">
        <v>35367</v>
      </c>
      <c r="P65">
        <v>19761</v>
      </c>
      <c r="Q65" s="801">
        <v>0.9717810628125515</v>
      </c>
      <c r="S65" s="801"/>
      <c r="T65">
        <v>1027</v>
      </c>
      <c r="U65" s="801">
        <v>2.821893718744848E-2</v>
      </c>
      <c r="V65" s="749"/>
    </row>
    <row r="66" spans="1:22" x14ac:dyDescent="0.2">
      <c r="A66">
        <v>64</v>
      </c>
      <c r="B66" t="s">
        <v>48</v>
      </c>
      <c r="C66" t="s">
        <v>49</v>
      </c>
      <c r="D66" t="s">
        <v>641</v>
      </c>
      <c r="F66" t="s">
        <v>30</v>
      </c>
      <c r="G66" t="s">
        <v>31</v>
      </c>
      <c r="H66" t="s">
        <v>644</v>
      </c>
      <c r="I66" t="s">
        <v>33</v>
      </c>
      <c r="J66" s="803">
        <v>5.7754629629629631E-3</v>
      </c>
      <c r="K66">
        <v>66</v>
      </c>
      <c r="L66" t="s">
        <v>53</v>
      </c>
      <c r="M66" s="1">
        <v>32980</v>
      </c>
      <c r="N66" t="s">
        <v>723</v>
      </c>
      <c r="O66">
        <v>0</v>
      </c>
      <c r="Q66" s="801">
        <v>0</v>
      </c>
      <c r="R66">
        <v>32980</v>
      </c>
      <c r="S66" s="801"/>
      <c r="T66">
        <v>0</v>
      </c>
      <c r="U66" s="801">
        <v>0</v>
      </c>
      <c r="V66" s="749">
        <v>0</v>
      </c>
    </row>
    <row r="67" spans="1:22" x14ac:dyDescent="0.2">
      <c r="A67">
        <v>65</v>
      </c>
      <c r="B67" t="s">
        <v>37</v>
      </c>
      <c r="C67" t="s">
        <v>37</v>
      </c>
      <c r="D67" t="s">
        <v>679</v>
      </c>
      <c r="E67" t="s">
        <v>29</v>
      </c>
      <c r="F67" t="s">
        <v>146</v>
      </c>
      <c r="G67" t="s">
        <v>680</v>
      </c>
      <c r="H67" t="s">
        <v>681</v>
      </c>
      <c r="I67" t="s">
        <v>33</v>
      </c>
      <c r="J67" s="803">
        <v>3.3252314814814811E-2</v>
      </c>
      <c r="K67">
        <v>4</v>
      </c>
      <c r="L67" t="s">
        <v>892</v>
      </c>
      <c r="M67" s="1">
        <v>32871</v>
      </c>
      <c r="N67" t="s">
        <v>659</v>
      </c>
      <c r="O67">
        <v>14550</v>
      </c>
      <c r="P67">
        <v>10748</v>
      </c>
      <c r="Q67" s="801">
        <v>0.44263940859724377</v>
      </c>
      <c r="S67" s="801"/>
      <c r="T67">
        <v>18321</v>
      </c>
      <c r="U67" s="801">
        <v>0.55736059140275618</v>
      </c>
      <c r="V67" s="749"/>
    </row>
    <row r="68" spans="1:22" x14ac:dyDescent="0.2">
      <c r="A68">
        <v>66</v>
      </c>
      <c r="B68" t="s">
        <v>37</v>
      </c>
      <c r="C68" t="s">
        <v>37</v>
      </c>
      <c r="D68" t="s">
        <v>656</v>
      </c>
      <c r="E68" t="s">
        <v>29</v>
      </c>
      <c r="F68" t="s">
        <v>64</v>
      </c>
      <c r="H68" t="s">
        <v>899</v>
      </c>
      <c r="I68" t="s">
        <v>33</v>
      </c>
      <c r="J68" s="803">
        <v>4.3171296296296298E-2</v>
      </c>
      <c r="K68">
        <v>3</v>
      </c>
      <c r="L68" t="s">
        <v>892</v>
      </c>
      <c r="M68" s="1">
        <v>31622</v>
      </c>
      <c r="N68" t="s">
        <v>659</v>
      </c>
      <c r="O68">
        <v>1572</v>
      </c>
      <c r="P68">
        <v>982</v>
      </c>
      <c r="Q68" s="801">
        <v>4.9712225665675798E-2</v>
      </c>
      <c r="S68" s="801"/>
      <c r="T68">
        <v>30050</v>
      </c>
      <c r="U68" s="801">
        <v>0.95028777433432421</v>
      </c>
      <c r="V68" s="749"/>
    </row>
    <row r="69" spans="1:22" x14ac:dyDescent="0.2">
      <c r="A69">
        <v>67</v>
      </c>
      <c r="B69" t="s">
        <v>524</v>
      </c>
      <c r="C69" t="s">
        <v>559</v>
      </c>
      <c r="D69" t="s">
        <v>560</v>
      </c>
      <c r="E69" t="s">
        <v>29</v>
      </c>
      <c r="F69" t="s">
        <v>127</v>
      </c>
      <c r="H69" t="s">
        <v>561</v>
      </c>
      <c r="I69" t="s">
        <v>557</v>
      </c>
      <c r="J69" s="803">
        <v>2.1412037037037038E-2</v>
      </c>
      <c r="K69">
        <v>9</v>
      </c>
      <c r="L69" t="s">
        <v>890</v>
      </c>
      <c r="M69" s="1">
        <v>31326</v>
      </c>
      <c r="N69" t="s">
        <v>47</v>
      </c>
      <c r="O69">
        <v>16053</v>
      </c>
      <c r="P69">
        <v>8675</v>
      </c>
      <c r="Q69" s="801">
        <v>0.51244972227542618</v>
      </c>
      <c r="R69">
        <v>0</v>
      </c>
      <c r="S69" s="801">
        <v>0</v>
      </c>
      <c r="T69">
        <v>15273</v>
      </c>
      <c r="U69" s="801">
        <v>0.48755027772457382</v>
      </c>
      <c r="V69" s="749">
        <v>12553</v>
      </c>
    </row>
    <row r="70" spans="1:22" x14ac:dyDescent="0.2">
      <c r="A70">
        <v>68</v>
      </c>
      <c r="B70" t="s">
        <v>863</v>
      </c>
      <c r="C70" t="s">
        <v>778</v>
      </c>
      <c r="D70" t="s">
        <v>779</v>
      </c>
      <c r="E70" t="s">
        <v>29</v>
      </c>
      <c r="F70" t="s">
        <v>140</v>
      </c>
      <c r="G70" t="s">
        <v>340</v>
      </c>
      <c r="H70" t="s">
        <v>780</v>
      </c>
      <c r="I70" t="s">
        <v>33</v>
      </c>
      <c r="J70" s="803">
        <v>2.0011574074074074E-2</v>
      </c>
      <c r="K70">
        <v>15</v>
      </c>
      <c r="L70" t="s">
        <v>896</v>
      </c>
      <c r="M70" s="1">
        <v>31231</v>
      </c>
      <c r="N70" t="s">
        <v>751</v>
      </c>
      <c r="O70">
        <v>3995</v>
      </c>
      <c r="Q70" s="801">
        <v>0.12791777400659601</v>
      </c>
      <c r="S70" s="801"/>
      <c r="T70">
        <v>27236</v>
      </c>
      <c r="U70" s="801">
        <v>0.87208222599340401</v>
      </c>
      <c r="V70" s="749">
        <v>14217</v>
      </c>
    </row>
    <row r="71" spans="1:22" x14ac:dyDescent="0.2">
      <c r="A71">
        <v>69</v>
      </c>
      <c r="B71" t="s">
        <v>26</v>
      </c>
      <c r="C71" t="s">
        <v>178</v>
      </c>
      <c r="D71" t="s">
        <v>179</v>
      </c>
      <c r="E71" t="s">
        <v>29</v>
      </c>
      <c r="F71" t="s">
        <v>180</v>
      </c>
      <c r="G71" t="s">
        <v>181</v>
      </c>
      <c r="H71" t="s">
        <v>500</v>
      </c>
      <c r="I71" t="s">
        <v>33</v>
      </c>
      <c r="J71" s="803">
        <v>3.0115740740740738E-2</v>
      </c>
      <c r="K71">
        <v>4</v>
      </c>
      <c r="L71" t="s">
        <v>715</v>
      </c>
      <c r="M71" s="1">
        <v>29472</v>
      </c>
      <c r="N71" t="s">
        <v>42</v>
      </c>
      <c r="O71">
        <v>15830</v>
      </c>
      <c r="P71">
        <v>10171</v>
      </c>
      <c r="Q71" s="801">
        <v>0.53711997828447344</v>
      </c>
      <c r="R71">
        <v>1228</v>
      </c>
      <c r="S71" s="801">
        <v>4.1666666666666664E-2</v>
      </c>
      <c r="T71">
        <v>12414</v>
      </c>
      <c r="U71" s="801">
        <v>0.42121335504885993</v>
      </c>
      <c r="V71" s="749"/>
    </row>
    <row r="72" spans="1:22" x14ac:dyDescent="0.2">
      <c r="A72">
        <v>70</v>
      </c>
      <c r="B72" t="s">
        <v>48</v>
      </c>
      <c r="C72" t="s">
        <v>48</v>
      </c>
      <c r="D72" t="s">
        <v>593</v>
      </c>
      <c r="F72" t="s">
        <v>143</v>
      </c>
      <c r="H72" t="s">
        <v>741</v>
      </c>
      <c r="I72" t="s">
        <v>33</v>
      </c>
      <c r="J72" s="803">
        <v>2.6666666666666668E-2</v>
      </c>
      <c r="K72">
        <v>4</v>
      </c>
      <c r="L72" t="s">
        <v>53</v>
      </c>
      <c r="M72" s="1">
        <v>28018</v>
      </c>
      <c r="N72" t="s">
        <v>723</v>
      </c>
      <c r="O72">
        <v>27030</v>
      </c>
      <c r="Q72" s="801">
        <v>0.96473695481476196</v>
      </c>
      <c r="S72" s="801"/>
      <c r="T72">
        <v>988</v>
      </c>
      <c r="U72" s="801">
        <v>3.5263045185238061E-2</v>
      </c>
      <c r="V72" s="749">
        <v>511</v>
      </c>
    </row>
    <row r="73" spans="1:22" x14ac:dyDescent="0.2">
      <c r="A73">
        <v>71</v>
      </c>
      <c r="B73" t="s">
        <v>55</v>
      </c>
      <c r="C73" t="s">
        <v>56</v>
      </c>
      <c r="D73" t="s">
        <v>684</v>
      </c>
      <c r="E73" t="s">
        <v>29</v>
      </c>
      <c r="F73" t="s">
        <v>64</v>
      </c>
      <c r="G73" t="s">
        <v>85</v>
      </c>
      <c r="H73" t="s">
        <v>701</v>
      </c>
      <c r="I73" t="s">
        <v>33</v>
      </c>
      <c r="J73" s="803">
        <v>2.8894675925925924E-2</v>
      </c>
      <c r="K73">
        <v>1</v>
      </c>
      <c r="L73" t="s">
        <v>891</v>
      </c>
      <c r="M73" s="1">
        <v>25241</v>
      </c>
      <c r="N73" t="s">
        <v>59</v>
      </c>
      <c r="O73">
        <v>19314</v>
      </c>
      <c r="P73">
        <v>7725</v>
      </c>
      <c r="Q73" s="801">
        <v>0.76518362980864463</v>
      </c>
      <c r="R73">
        <v>2516</v>
      </c>
      <c r="S73" s="801">
        <v>9.967909353829088E-2</v>
      </c>
      <c r="T73">
        <v>3411</v>
      </c>
      <c r="U73" s="801">
        <v>0.13513727665306446</v>
      </c>
      <c r="V73" s="749">
        <v>1553</v>
      </c>
    </row>
    <row r="74" spans="1:22" x14ac:dyDescent="0.2">
      <c r="A74">
        <v>72</v>
      </c>
      <c r="B74" t="s">
        <v>37</v>
      </c>
      <c r="C74" t="s">
        <v>37</v>
      </c>
      <c r="D74" t="s">
        <v>631</v>
      </c>
      <c r="E74" t="s">
        <v>29</v>
      </c>
      <c r="F74" t="s">
        <v>308</v>
      </c>
      <c r="H74" t="s">
        <v>577</v>
      </c>
      <c r="I74" t="s">
        <v>33</v>
      </c>
      <c r="J74" s="803">
        <v>2.8414351851851847E-2</v>
      </c>
      <c r="K74">
        <v>3</v>
      </c>
      <c r="L74" t="s">
        <v>892</v>
      </c>
      <c r="M74" s="1">
        <v>25217</v>
      </c>
      <c r="N74" t="s">
        <v>659</v>
      </c>
      <c r="O74">
        <v>17329</v>
      </c>
      <c r="P74">
        <v>11544</v>
      </c>
      <c r="Q74" s="801">
        <v>0.68719514613157795</v>
      </c>
      <c r="S74" s="801"/>
      <c r="T74">
        <v>7888</v>
      </c>
      <c r="U74" s="801">
        <v>0.31280485386842211</v>
      </c>
      <c r="V74" s="749"/>
    </row>
    <row r="75" spans="1:22" x14ac:dyDescent="0.2">
      <c r="A75">
        <v>73</v>
      </c>
      <c r="B75" t="s">
        <v>26</v>
      </c>
      <c r="C75" t="s">
        <v>900</v>
      </c>
      <c r="D75" t="s">
        <v>660</v>
      </c>
      <c r="E75" t="s">
        <v>29</v>
      </c>
      <c r="F75" t="s">
        <v>308</v>
      </c>
      <c r="H75" t="s">
        <v>668</v>
      </c>
      <c r="I75" t="s">
        <v>33</v>
      </c>
      <c r="J75" s="803">
        <v>2.361111111111111E-2</v>
      </c>
      <c r="K75">
        <v>2</v>
      </c>
      <c r="L75" t="s">
        <v>715</v>
      </c>
      <c r="M75" s="1">
        <v>24965</v>
      </c>
      <c r="N75" t="s">
        <v>42</v>
      </c>
      <c r="O75">
        <v>7442</v>
      </c>
      <c r="P75">
        <v>4880</v>
      </c>
      <c r="Q75" s="801">
        <v>0.29809733627077911</v>
      </c>
      <c r="R75">
        <v>834</v>
      </c>
      <c r="S75" s="801">
        <v>3.3406769477268172E-2</v>
      </c>
      <c r="T75">
        <v>16689</v>
      </c>
      <c r="U75" s="801">
        <v>0.66849589425195277</v>
      </c>
      <c r="V75" s="749"/>
    </row>
    <row r="76" spans="1:22" x14ac:dyDescent="0.2">
      <c r="A76">
        <v>74</v>
      </c>
      <c r="B76" t="s">
        <v>55</v>
      </c>
      <c r="C76" t="s">
        <v>56</v>
      </c>
      <c r="D76" t="s">
        <v>692</v>
      </c>
      <c r="E76" t="s">
        <v>29</v>
      </c>
      <c r="F76" t="s">
        <v>309</v>
      </c>
      <c r="G76" t="s">
        <v>176</v>
      </c>
      <c r="H76" t="s">
        <v>699</v>
      </c>
      <c r="I76" t="s">
        <v>33</v>
      </c>
      <c r="J76" s="803">
        <v>3.1035879629629629E-2</v>
      </c>
      <c r="K76">
        <v>2</v>
      </c>
      <c r="L76" t="s">
        <v>891</v>
      </c>
      <c r="M76" s="1">
        <v>23546</v>
      </c>
      <c r="N76" t="s">
        <v>59</v>
      </c>
      <c r="O76">
        <v>5123</v>
      </c>
      <c r="P76">
        <v>2049</v>
      </c>
      <c r="Q76" s="801">
        <v>0.21757411025227213</v>
      </c>
      <c r="R76">
        <v>4058</v>
      </c>
      <c r="S76" s="801">
        <v>0.172343497834027</v>
      </c>
      <c r="T76">
        <v>14365</v>
      </c>
      <c r="U76" s="801">
        <v>0.61008239191370084</v>
      </c>
      <c r="V76" s="749">
        <v>9914</v>
      </c>
    </row>
    <row r="77" spans="1:22" x14ac:dyDescent="0.2">
      <c r="A77">
        <v>75</v>
      </c>
      <c r="B77" t="s">
        <v>37</v>
      </c>
      <c r="C77" t="s">
        <v>37</v>
      </c>
      <c r="D77" t="s">
        <v>619</v>
      </c>
      <c r="E77" t="s">
        <v>29</v>
      </c>
      <c r="F77" t="s">
        <v>146</v>
      </c>
      <c r="G77" t="s">
        <v>167</v>
      </c>
      <c r="H77" t="s">
        <v>545</v>
      </c>
      <c r="I77" t="s">
        <v>33</v>
      </c>
      <c r="J77" s="803"/>
      <c r="K77">
        <v>0</v>
      </c>
      <c r="L77" t="s">
        <v>892</v>
      </c>
      <c r="M77" s="1">
        <v>23014</v>
      </c>
      <c r="N77" t="s">
        <v>659</v>
      </c>
      <c r="O77">
        <v>8338</v>
      </c>
      <c r="P77">
        <v>3808</v>
      </c>
      <c r="Q77" s="801">
        <v>0.36230120796037196</v>
      </c>
      <c r="S77" s="801"/>
      <c r="T77">
        <v>14676</v>
      </c>
      <c r="U77" s="801">
        <v>0.63769879203962809</v>
      </c>
      <c r="V77" s="749"/>
    </row>
    <row r="78" spans="1:22" x14ac:dyDescent="0.2">
      <c r="A78">
        <v>76</v>
      </c>
      <c r="B78" t="s">
        <v>863</v>
      </c>
      <c r="C78" t="s">
        <v>775</v>
      </c>
      <c r="D78" t="s">
        <v>776</v>
      </c>
      <c r="E78" t="s">
        <v>29</v>
      </c>
      <c r="F78" t="s">
        <v>89</v>
      </c>
      <c r="G78" t="s">
        <v>90</v>
      </c>
      <c r="H78" t="s">
        <v>777</v>
      </c>
      <c r="I78" t="s">
        <v>33</v>
      </c>
      <c r="J78" s="803">
        <v>2.0289351851851854E-2</v>
      </c>
      <c r="K78">
        <v>4</v>
      </c>
      <c r="L78" t="s">
        <v>715</v>
      </c>
      <c r="M78" s="1">
        <v>22023</v>
      </c>
      <c r="N78" t="s">
        <v>751</v>
      </c>
      <c r="O78">
        <v>21608</v>
      </c>
      <c r="Q78" s="801">
        <v>0.98115606411478906</v>
      </c>
      <c r="S78" s="801"/>
      <c r="T78">
        <v>415</v>
      </c>
      <c r="U78" s="801">
        <v>1.8843935885210914E-2</v>
      </c>
      <c r="V78" s="749">
        <v>297</v>
      </c>
    </row>
    <row r="79" spans="1:22" x14ac:dyDescent="0.2">
      <c r="A79">
        <v>77</v>
      </c>
      <c r="B79" t="s">
        <v>48</v>
      </c>
      <c r="C79" t="s">
        <v>48</v>
      </c>
      <c r="D79" t="s">
        <v>595</v>
      </c>
      <c r="F79" t="s">
        <v>127</v>
      </c>
      <c r="H79" t="s">
        <v>742</v>
      </c>
      <c r="I79" t="s">
        <v>33</v>
      </c>
      <c r="J79" s="803">
        <v>1.5277777777777777E-2</v>
      </c>
      <c r="K79">
        <v>15</v>
      </c>
      <c r="L79" t="s">
        <v>53</v>
      </c>
      <c r="M79" s="1">
        <v>22013</v>
      </c>
      <c r="N79" t="s">
        <v>723</v>
      </c>
      <c r="O79">
        <v>20185</v>
      </c>
      <c r="Q79" s="801">
        <v>0.91695816108663064</v>
      </c>
      <c r="S79" s="801"/>
      <c r="T79">
        <v>1828</v>
      </c>
      <c r="U79" s="801">
        <v>8.3041838913369373E-2</v>
      </c>
      <c r="V79" s="749">
        <v>1009</v>
      </c>
    </row>
    <row r="80" spans="1:22" x14ac:dyDescent="0.2">
      <c r="A80">
        <v>78</v>
      </c>
      <c r="B80" t="s">
        <v>37</v>
      </c>
      <c r="C80" t="s">
        <v>37</v>
      </c>
      <c r="D80" t="s">
        <v>617</v>
      </c>
      <c r="E80" t="s">
        <v>29</v>
      </c>
      <c r="F80" t="s">
        <v>300</v>
      </c>
      <c r="H80" t="s">
        <v>125</v>
      </c>
      <c r="I80" t="s">
        <v>33</v>
      </c>
      <c r="J80" s="803"/>
      <c r="K80">
        <v>0</v>
      </c>
      <c r="L80" t="s">
        <v>892</v>
      </c>
      <c r="M80" s="1">
        <v>21685</v>
      </c>
      <c r="N80" t="s">
        <v>659</v>
      </c>
      <c r="O80">
        <v>21196</v>
      </c>
      <c r="P80">
        <v>8179</v>
      </c>
      <c r="Q80" s="801">
        <v>0.97744985012681573</v>
      </c>
      <c r="S80" s="801"/>
      <c r="T80">
        <v>489</v>
      </c>
      <c r="U80" s="801">
        <v>2.2550149873184228E-2</v>
      </c>
      <c r="V80" s="749"/>
    </row>
    <row r="81" spans="1:22" x14ac:dyDescent="0.2">
      <c r="A81">
        <v>79</v>
      </c>
      <c r="B81" t="s">
        <v>37</v>
      </c>
      <c r="C81" t="s">
        <v>37</v>
      </c>
      <c r="D81" t="s">
        <v>626</v>
      </c>
      <c r="E81" t="s">
        <v>29</v>
      </c>
      <c r="F81" t="s">
        <v>318</v>
      </c>
      <c r="H81" t="s">
        <v>156</v>
      </c>
      <c r="I81" t="s">
        <v>33</v>
      </c>
      <c r="J81" s="803">
        <v>2.0231481481481482E-2</v>
      </c>
      <c r="K81">
        <v>2</v>
      </c>
      <c r="L81" t="s">
        <v>892</v>
      </c>
      <c r="M81" s="1">
        <v>20905</v>
      </c>
      <c r="N81" t="s">
        <v>659</v>
      </c>
      <c r="O81">
        <v>20206</v>
      </c>
      <c r="P81">
        <v>12126</v>
      </c>
      <c r="Q81" s="801">
        <v>0.96656302320019138</v>
      </c>
      <c r="S81" s="801"/>
      <c r="T81">
        <v>699</v>
      </c>
      <c r="U81" s="801">
        <v>3.3436976799808657E-2</v>
      </c>
      <c r="V81" s="749"/>
    </row>
    <row r="82" spans="1:22" x14ac:dyDescent="0.2">
      <c r="A82">
        <v>80</v>
      </c>
      <c r="B82" t="s">
        <v>26</v>
      </c>
      <c r="C82" t="s">
        <v>27</v>
      </c>
      <c r="D82" t="s">
        <v>651</v>
      </c>
      <c r="E82" t="s">
        <v>29</v>
      </c>
      <c r="F82" t="s">
        <v>130</v>
      </c>
      <c r="G82" t="s">
        <v>652</v>
      </c>
      <c r="H82" t="s">
        <v>653</v>
      </c>
      <c r="I82" t="s">
        <v>33</v>
      </c>
      <c r="J82" s="803"/>
      <c r="K82">
        <v>0</v>
      </c>
      <c r="L82" t="s">
        <v>715</v>
      </c>
      <c r="M82" s="1">
        <v>20888</v>
      </c>
      <c r="N82" t="s">
        <v>42</v>
      </c>
      <c r="O82">
        <v>19589</v>
      </c>
      <c r="P82">
        <v>5286</v>
      </c>
      <c r="Q82" s="801">
        <v>0.93781118345461512</v>
      </c>
      <c r="S82" s="801">
        <v>0</v>
      </c>
      <c r="T82">
        <v>1299</v>
      </c>
      <c r="U82" s="801">
        <v>6.2188816545384912E-2</v>
      </c>
      <c r="V82" s="749"/>
    </row>
    <row r="83" spans="1:22" x14ac:dyDescent="0.2">
      <c r="A83">
        <v>81</v>
      </c>
      <c r="B83" t="s">
        <v>55</v>
      </c>
      <c r="C83" t="s">
        <v>56</v>
      </c>
      <c r="D83" t="s">
        <v>690</v>
      </c>
      <c r="E83" t="s">
        <v>29</v>
      </c>
      <c r="F83" t="s">
        <v>308</v>
      </c>
      <c r="G83" t="s">
        <v>453</v>
      </c>
      <c r="H83" t="s">
        <v>698</v>
      </c>
      <c r="I83" t="s">
        <v>33</v>
      </c>
      <c r="J83" s="803">
        <v>2.7685185185185184E-2</v>
      </c>
      <c r="K83">
        <v>2</v>
      </c>
      <c r="L83" t="s">
        <v>891</v>
      </c>
      <c r="M83" s="1">
        <v>20503</v>
      </c>
      <c r="N83" t="s">
        <v>59</v>
      </c>
      <c r="O83">
        <v>5275</v>
      </c>
      <c r="P83">
        <v>2110</v>
      </c>
      <c r="Q83" s="801">
        <v>0.25727942252353314</v>
      </c>
      <c r="R83">
        <v>3813</v>
      </c>
      <c r="S83" s="801">
        <v>0.18597278447056528</v>
      </c>
      <c r="T83">
        <v>11415</v>
      </c>
      <c r="U83" s="801">
        <v>0.5567477930059016</v>
      </c>
      <c r="V83" s="749">
        <v>8588</v>
      </c>
    </row>
    <row r="84" spans="1:22" x14ac:dyDescent="0.2">
      <c r="A84">
        <v>82</v>
      </c>
      <c r="B84" t="s">
        <v>26</v>
      </c>
      <c r="C84" t="s">
        <v>27</v>
      </c>
      <c r="D84" t="s">
        <v>501</v>
      </c>
      <c r="E84" t="s">
        <v>29</v>
      </c>
      <c r="F84" t="s">
        <v>143</v>
      </c>
      <c r="G84" t="s">
        <v>36</v>
      </c>
      <c r="H84" t="s">
        <v>502</v>
      </c>
      <c r="I84" t="s">
        <v>33</v>
      </c>
      <c r="J84" s="803">
        <v>7.013888888888889E-3</v>
      </c>
      <c r="K84">
        <v>4</v>
      </c>
      <c r="L84" t="s">
        <v>715</v>
      </c>
      <c r="M84" s="1">
        <v>18747</v>
      </c>
      <c r="N84" t="s">
        <v>42</v>
      </c>
      <c r="O84">
        <v>18747</v>
      </c>
      <c r="P84">
        <v>11645</v>
      </c>
      <c r="Q84" s="801">
        <v>1</v>
      </c>
      <c r="S84" s="801">
        <v>0</v>
      </c>
      <c r="T84">
        <v>0</v>
      </c>
      <c r="U84" s="801">
        <v>0</v>
      </c>
      <c r="V84" s="749"/>
    </row>
    <row r="85" spans="1:22" x14ac:dyDescent="0.2">
      <c r="A85">
        <v>83</v>
      </c>
      <c r="B85" t="s">
        <v>55</v>
      </c>
      <c r="C85" t="s">
        <v>56</v>
      </c>
      <c r="D85" t="s">
        <v>688</v>
      </c>
      <c r="E85" t="s">
        <v>29</v>
      </c>
      <c r="F85" t="s">
        <v>512</v>
      </c>
      <c r="H85" t="s">
        <v>700</v>
      </c>
      <c r="I85" t="s">
        <v>33</v>
      </c>
      <c r="J85" s="803">
        <v>3.4056712962962962E-2</v>
      </c>
      <c r="K85">
        <v>2</v>
      </c>
      <c r="L85" t="s">
        <v>891</v>
      </c>
      <c r="M85" s="1">
        <v>18507</v>
      </c>
      <c r="N85" t="s">
        <v>59</v>
      </c>
      <c r="O85">
        <v>5249</v>
      </c>
      <c r="P85">
        <v>2099</v>
      </c>
      <c r="Q85" s="801">
        <v>0.28362241314097369</v>
      </c>
      <c r="R85">
        <v>1054</v>
      </c>
      <c r="S85" s="801">
        <v>5.6951423785594639E-2</v>
      </c>
      <c r="T85">
        <v>12204</v>
      </c>
      <c r="U85" s="801">
        <v>0.65942616307343171</v>
      </c>
      <c r="V85" s="749">
        <v>8017</v>
      </c>
    </row>
    <row r="86" spans="1:22" x14ac:dyDescent="0.2">
      <c r="A86">
        <v>84</v>
      </c>
      <c r="B86" t="s">
        <v>863</v>
      </c>
      <c r="C86" t="s">
        <v>897</v>
      </c>
      <c r="D86" t="s">
        <v>901</v>
      </c>
      <c r="E86" t="s">
        <v>29</v>
      </c>
      <c r="F86" t="s">
        <v>30</v>
      </c>
      <c r="H86" t="s">
        <v>902</v>
      </c>
      <c r="I86" t="s">
        <v>33</v>
      </c>
      <c r="J86" s="803">
        <v>3.8773148148148148E-3</v>
      </c>
      <c r="K86">
        <v>7</v>
      </c>
      <c r="L86" t="s">
        <v>715</v>
      </c>
      <c r="M86" s="1">
        <v>17643</v>
      </c>
      <c r="N86" t="s">
        <v>751</v>
      </c>
      <c r="O86">
        <v>17643</v>
      </c>
      <c r="Q86" s="801">
        <v>1</v>
      </c>
      <c r="S86" s="801"/>
      <c r="U86" s="801">
        <v>0</v>
      </c>
      <c r="V86" s="749"/>
    </row>
    <row r="87" spans="1:22" x14ac:dyDescent="0.2">
      <c r="A87">
        <v>85</v>
      </c>
      <c r="B87" t="s">
        <v>48</v>
      </c>
      <c r="C87" t="s">
        <v>83</v>
      </c>
      <c r="D87" t="s">
        <v>534</v>
      </c>
      <c r="F87" t="s">
        <v>309</v>
      </c>
      <c r="G87" t="s">
        <v>176</v>
      </c>
      <c r="H87" t="s">
        <v>736</v>
      </c>
      <c r="I87" t="s">
        <v>33</v>
      </c>
      <c r="J87" s="803">
        <v>3.9664351851851853E-2</v>
      </c>
      <c r="K87">
        <v>2</v>
      </c>
      <c r="L87" t="s">
        <v>53</v>
      </c>
      <c r="M87" s="1">
        <v>17427</v>
      </c>
      <c r="N87" t="s">
        <v>723</v>
      </c>
      <c r="O87">
        <v>5114</v>
      </c>
      <c r="Q87" s="801">
        <v>0.29345268835714694</v>
      </c>
      <c r="S87" s="801"/>
      <c r="T87">
        <v>12313</v>
      </c>
      <c r="U87" s="801">
        <v>0.706547311642853</v>
      </c>
      <c r="V87" s="749">
        <v>7196</v>
      </c>
    </row>
    <row r="88" spans="1:22" x14ac:dyDescent="0.2">
      <c r="A88">
        <v>86</v>
      </c>
      <c r="B88" t="s">
        <v>26</v>
      </c>
      <c r="C88" t="s">
        <v>27</v>
      </c>
      <c r="D88" t="s">
        <v>572</v>
      </c>
      <c r="E88" t="s">
        <v>29</v>
      </c>
      <c r="F88" t="s">
        <v>143</v>
      </c>
      <c r="G88" t="s">
        <v>36</v>
      </c>
      <c r="H88" t="s">
        <v>573</v>
      </c>
      <c r="I88" t="s">
        <v>33</v>
      </c>
      <c r="J88" s="803">
        <v>3.1273148148148147E-2</v>
      </c>
      <c r="K88">
        <v>1</v>
      </c>
      <c r="L88" t="s">
        <v>715</v>
      </c>
      <c r="M88" s="1">
        <v>17393</v>
      </c>
      <c r="N88" t="s">
        <v>42</v>
      </c>
      <c r="O88">
        <v>483</v>
      </c>
      <c r="P88">
        <v>413</v>
      </c>
      <c r="Q88" s="801">
        <v>2.7769792445236589E-2</v>
      </c>
      <c r="S88" s="801">
        <v>0</v>
      </c>
      <c r="T88">
        <v>16910</v>
      </c>
      <c r="U88" s="801">
        <v>0.97223020755476341</v>
      </c>
      <c r="V88" s="749"/>
    </row>
    <row r="89" spans="1:22" x14ac:dyDescent="0.2">
      <c r="A89">
        <v>87</v>
      </c>
      <c r="B89" t="s">
        <v>48</v>
      </c>
      <c r="C89" t="s">
        <v>48</v>
      </c>
      <c r="D89" t="s">
        <v>707</v>
      </c>
      <c r="F89" t="s">
        <v>746</v>
      </c>
      <c r="G89" t="s">
        <v>490</v>
      </c>
      <c r="H89" t="s">
        <v>708</v>
      </c>
      <c r="I89" t="s">
        <v>33</v>
      </c>
      <c r="J89" s="803">
        <v>4.6157407407407404E-2</v>
      </c>
      <c r="K89">
        <v>4</v>
      </c>
      <c r="L89" t="s">
        <v>53</v>
      </c>
      <c r="M89" s="1">
        <v>16505</v>
      </c>
      <c r="N89" t="s">
        <v>723</v>
      </c>
      <c r="O89">
        <v>8466</v>
      </c>
      <c r="Q89" s="801">
        <v>0.51293547409875795</v>
      </c>
      <c r="S89" s="801"/>
      <c r="T89">
        <v>8039</v>
      </c>
      <c r="U89" s="801">
        <v>0.48706452590124205</v>
      </c>
      <c r="V89" s="749">
        <v>4086</v>
      </c>
    </row>
    <row r="90" spans="1:22" x14ac:dyDescent="0.2">
      <c r="A90">
        <v>88</v>
      </c>
      <c r="B90" t="s">
        <v>863</v>
      </c>
      <c r="C90" t="s">
        <v>770</v>
      </c>
      <c r="D90" t="s">
        <v>872</v>
      </c>
      <c r="E90" t="s">
        <v>29</v>
      </c>
      <c r="F90" t="s">
        <v>300</v>
      </c>
      <c r="H90" t="s">
        <v>873</v>
      </c>
      <c r="I90" t="s">
        <v>33</v>
      </c>
      <c r="J90" s="803">
        <v>2.2453703703703702E-3</v>
      </c>
      <c r="K90">
        <v>5</v>
      </c>
      <c r="L90" t="s">
        <v>896</v>
      </c>
      <c r="M90" s="1">
        <v>15557</v>
      </c>
      <c r="N90" t="s">
        <v>751</v>
      </c>
      <c r="O90">
        <v>15276</v>
      </c>
      <c r="Q90" s="801">
        <v>0.98193739152792958</v>
      </c>
      <c r="S90" s="801"/>
      <c r="T90">
        <v>281</v>
      </c>
      <c r="U90" s="801">
        <v>1.806260847207045E-2</v>
      </c>
      <c r="V90" s="749">
        <v>250</v>
      </c>
    </row>
    <row r="91" spans="1:22" x14ac:dyDescent="0.2">
      <c r="A91">
        <v>89</v>
      </c>
      <c r="B91" t="s">
        <v>66</v>
      </c>
      <c r="C91" t="s">
        <v>67</v>
      </c>
      <c r="D91" t="s">
        <v>210</v>
      </c>
      <c r="E91" t="s">
        <v>29</v>
      </c>
      <c r="F91" t="s">
        <v>146</v>
      </c>
      <c r="H91" t="s">
        <v>211</v>
      </c>
      <c r="I91" t="s">
        <v>33</v>
      </c>
      <c r="J91" s="803">
        <v>1.5173611111111112E-2</v>
      </c>
      <c r="K91">
        <v>5</v>
      </c>
      <c r="L91" t="s">
        <v>890</v>
      </c>
      <c r="M91" s="1">
        <v>14475</v>
      </c>
      <c r="N91" t="s">
        <v>70</v>
      </c>
      <c r="O91">
        <v>11375</v>
      </c>
      <c r="P91">
        <v>1672</v>
      </c>
      <c r="Q91" s="801">
        <v>0.78583765112262527</v>
      </c>
      <c r="R91">
        <v>0</v>
      </c>
      <c r="S91" s="801">
        <v>0</v>
      </c>
      <c r="T91">
        <v>3100</v>
      </c>
      <c r="U91" s="801">
        <v>0.21416234887737479</v>
      </c>
      <c r="V91" s="749">
        <v>1900</v>
      </c>
    </row>
    <row r="92" spans="1:22" x14ac:dyDescent="0.2">
      <c r="A92">
        <v>90</v>
      </c>
      <c r="B92" t="s">
        <v>37</v>
      </c>
      <c r="C92" t="s">
        <v>37</v>
      </c>
      <c r="D92" t="s">
        <v>628</v>
      </c>
      <c r="E92" t="s">
        <v>29</v>
      </c>
      <c r="F92" t="s">
        <v>308</v>
      </c>
      <c r="G92" t="s">
        <v>105</v>
      </c>
      <c r="H92" t="s">
        <v>188</v>
      </c>
      <c r="I92" t="s">
        <v>33</v>
      </c>
      <c r="J92" s="803">
        <v>3.9178240740740743E-2</v>
      </c>
      <c r="K92">
        <v>2</v>
      </c>
      <c r="L92" t="s">
        <v>892</v>
      </c>
      <c r="M92" s="1">
        <v>14093</v>
      </c>
      <c r="N92" t="s">
        <v>659</v>
      </c>
      <c r="O92">
        <v>13478</v>
      </c>
      <c r="P92">
        <v>9074</v>
      </c>
      <c r="Q92" s="801">
        <v>0.95636131412758107</v>
      </c>
      <c r="S92" s="801"/>
      <c r="T92">
        <v>615</v>
      </c>
      <c r="U92" s="801">
        <v>4.3638685872418932E-2</v>
      </c>
      <c r="V92" s="749"/>
    </row>
    <row r="93" spans="1:22" x14ac:dyDescent="0.2">
      <c r="A93">
        <v>91</v>
      </c>
      <c r="B93" t="s">
        <v>48</v>
      </c>
      <c r="C93" t="s">
        <v>49</v>
      </c>
      <c r="D93" t="s">
        <v>160</v>
      </c>
      <c r="F93" t="s">
        <v>64</v>
      </c>
      <c r="G93" t="s">
        <v>349</v>
      </c>
      <c r="H93" t="s">
        <v>729</v>
      </c>
      <c r="I93" t="s">
        <v>33</v>
      </c>
      <c r="J93" s="803">
        <v>0</v>
      </c>
      <c r="K93">
        <v>0</v>
      </c>
      <c r="L93" t="s">
        <v>53</v>
      </c>
      <c r="M93" s="1">
        <v>13872</v>
      </c>
      <c r="N93" t="s">
        <v>723</v>
      </c>
      <c r="O93">
        <v>13872</v>
      </c>
      <c r="Q93" s="801">
        <v>1</v>
      </c>
      <c r="S93" s="801"/>
      <c r="T93">
        <v>0</v>
      </c>
      <c r="U93" s="801">
        <v>0</v>
      </c>
      <c r="V93" s="749">
        <v>0</v>
      </c>
    </row>
    <row r="94" spans="1:22" x14ac:dyDescent="0.2">
      <c r="A94">
        <v>92</v>
      </c>
      <c r="B94" t="s">
        <v>37</v>
      </c>
      <c r="C94" t="s">
        <v>37</v>
      </c>
      <c r="D94" t="s">
        <v>719</v>
      </c>
      <c r="E94" t="s">
        <v>29</v>
      </c>
      <c r="F94" t="s">
        <v>308</v>
      </c>
      <c r="H94" t="s">
        <v>687</v>
      </c>
      <c r="I94" t="s">
        <v>33</v>
      </c>
      <c r="J94" s="803">
        <v>1.9131944444444444E-2</v>
      </c>
      <c r="K94">
        <v>2</v>
      </c>
      <c r="L94" t="s">
        <v>892</v>
      </c>
      <c r="M94" s="1">
        <v>13366</v>
      </c>
      <c r="N94" t="s">
        <v>659</v>
      </c>
      <c r="O94">
        <v>10191</v>
      </c>
      <c r="P94">
        <v>6082</v>
      </c>
      <c r="Q94" s="801">
        <v>0.76245698039802479</v>
      </c>
      <c r="S94" s="801"/>
      <c r="T94">
        <v>3175</v>
      </c>
      <c r="U94" s="801">
        <v>0.23754301960197516</v>
      </c>
      <c r="V94" s="749"/>
    </row>
    <row r="95" spans="1:22" x14ac:dyDescent="0.2">
      <c r="A95">
        <v>93</v>
      </c>
      <c r="B95" t="s">
        <v>863</v>
      </c>
      <c r="C95" t="s">
        <v>770</v>
      </c>
      <c r="D95" t="s">
        <v>771</v>
      </c>
      <c r="E95" t="s">
        <v>29</v>
      </c>
      <c r="F95" t="s">
        <v>309</v>
      </c>
      <c r="G95" t="s">
        <v>176</v>
      </c>
      <c r="H95" t="s">
        <v>772</v>
      </c>
      <c r="I95" t="s">
        <v>33</v>
      </c>
      <c r="J95" s="803">
        <v>0.03</v>
      </c>
      <c r="K95">
        <v>10</v>
      </c>
      <c r="L95" t="s">
        <v>896</v>
      </c>
      <c r="M95" s="1">
        <v>12960</v>
      </c>
      <c r="N95" t="s">
        <v>751</v>
      </c>
      <c r="O95">
        <v>11510</v>
      </c>
      <c r="Q95" s="801">
        <v>0.88811728395061729</v>
      </c>
      <c r="S95" s="801"/>
      <c r="T95">
        <v>1450</v>
      </c>
      <c r="U95" s="801">
        <v>0.11188271604938271</v>
      </c>
      <c r="V95" s="749">
        <v>1040</v>
      </c>
    </row>
    <row r="96" spans="1:22" x14ac:dyDescent="0.2">
      <c r="A96">
        <v>94</v>
      </c>
      <c r="B96" t="s">
        <v>863</v>
      </c>
      <c r="C96" t="s">
        <v>903</v>
      </c>
      <c r="D96" t="s">
        <v>904</v>
      </c>
      <c r="E96" t="s">
        <v>29</v>
      </c>
      <c r="F96" t="s">
        <v>886</v>
      </c>
      <c r="H96" t="s">
        <v>905</v>
      </c>
      <c r="I96" t="s">
        <v>33</v>
      </c>
      <c r="J96" s="803">
        <v>2.7210648148148147E-2</v>
      </c>
      <c r="K96">
        <v>1</v>
      </c>
      <c r="L96" t="s">
        <v>896</v>
      </c>
      <c r="M96" s="1">
        <v>12095</v>
      </c>
      <c r="N96" t="s">
        <v>751</v>
      </c>
      <c r="O96">
        <v>11653</v>
      </c>
      <c r="Q96" s="801">
        <v>0.96345597354278623</v>
      </c>
      <c r="S96" s="801"/>
      <c r="T96">
        <v>442</v>
      </c>
      <c r="U96" s="801">
        <v>3.6544026457213726E-2</v>
      </c>
      <c r="V96" s="749">
        <v>364</v>
      </c>
    </row>
    <row r="97" spans="1:22" x14ac:dyDescent="0.2">
      <c r="A97">
        <v>95</v>
      </c>
      <c r="B97" t="s">
        <v>863</v>
      </c>
      <c r="C97" t="s">
        <v>897</v>
      </c>
      <c r="D97" t="s">
        <v>752</v>
      </c>
      <c r="E97" t="s">
        <v>29</v>
      </c>
      <c r="F97" t="s">
        <v>30</v>
      </c>
      <c r="G97" t="s">
        <v>98</v>
      </c>
      <c r="H97" t="s">
        <v>753</v>
      </c>
      <c r="I97" t="s">
        <v>33</v>
      </c>
      <c r="J97" s="803">
        <v>2.1689814814814815E-2</v>
      </c>
      <c r="K97">
        <v>12</v>
      </c>
      <c r="L97" t="s">
        <v>896</v>
      </c>
      <c r="M97" s="1">
        <v>11728</v>
      </c>
      <c r="N97" t="s">
        <v>751</v>
      </c>
      <c r="O97">
        <v>11728</v>
      </c>
      <c r="Q97" s="801">
        <v>1</v>
      </c>
      <c r="S97" s="801"/>
      <c r="U97" s="801">
        <v>0</v>
      </c>
      <c r="V97" s="749"/>
    </row>
    <row r="98" spans="1:22" x14ac:dyDescent="0.2">
      <c r="A98">
        <v>96</v>
      </c>
      <c r="B98" t="s">
        <v>863</v>
      </c>
      <c r="C98" t="s">
        <v>792</v>
      </c>
      <c r="D98" t="s">
        <v>793</v>
      </c>
      <c r="E98" t="s">
        <v>29</v>
      </c>
      <c r="F98" t="s">
        <v>318</v>
      </c>
      <c r="G98" t="s">
        <v>391</v>
      </c>
      <c r="H98" t="s">
        <v>794</v>
      </c>
      <c r="I98" t="s">
        <v>33</v>
      </c>
      <c r="J98" s="803">
        <v>3.7557870370370373E-2</v>
      </c>
      <c r="K98">
        <v>4</v>
      </c>
      <c r="L98" t="s">
        <v>896</v>
      </c>
      <c r="M98" s="1">
        <v>10947</v>
      </c>
      <c r="N98" t="s">
        <v>751</v>
      </c>
      <c r="O98">
        <v>8964</v>
      </c>
      <c r="Q98" s="801">
        <v>0.81885448067963829</v>
      </c>
      <c r="S98" s="801"/>
      <c r="T98">
        <v>1983</v>
      </c>
      <c r="U98" s="801">
        <v>0.18114551932036174</v>
      </c>
      <c r="V98" s="749">
        <v>1362</v>
      </c>
    </row>
    <row r="99" spans="1:22" x14ac:dyDescent="0.2">
      <c r="A99">
        <v>97</v>
      </c>
      <c r="B99" t="s">
        <v>48</v>
      </c>
      <c r="C99" t="s">
        <v>83</v>
      </c>
      <c r="D99" t="s">
        <v>704</v>
      </c>
      <c r="H99" t="s">
        <v>735</v>
      </c>
      <c r="I99" t="s">
        <v>33</v>
      </c>
      <c r="J99" s="803">
        <v>1.8275462962962962E-2</v>
      </c>
      <c r="K99">
        <v>21</v>
      </c>
      <c r="L99" t="s">
        <v>53</v>
      </c>
      <c r="M99" s="1">
        <v>10057</v>
      </c>
      <c r="N99" t="s">
        <v>723</v>
      </c>
      <c r="O99">
        <v>6325</v>
      </c>
      <c r="Q99" s="801">
        <v>0.62891518345431041</v>
      </c>
      <c r="S99" s="801"/>
      <c r="T99">
        <v>3732</v>
      </c>
      <c r="U99" s="801">
        <v>0.37108481654568959</v>
      </c>
      <c r="V99" s="749">
        <v>2782</v>
      </c>
    </row>
    <row r="100" spans="1:22" x14ac:dyDescent="0.2">
      <c r="A100">
        <v>98</v>
      </c>
      <c r="B100" t="s">
        <v>66</v>
      </c>
      <c r="C100" t="s">
        <v>214</v>
      </c>
      <c r="D100" t="s">
        <v>215</v>
      </c>
      <c r="E100" t="s">
        <v>29</v>
      </c>
      <c r="F100" t="s">
        <v>206</v>
      </c>
      <c r="H100" t="s">
        <v>216</v>
      </c>
      <c r="I100" t="s">
        <v>33</v>
      </c>
      <c r="J100" s="803">
        <v>8.611111111111111E-3</v>
      </c>
      <c r="K100">
        <v>70</v>
      </c>
      <c r="L100" t="s">
        <v>890</v>
      </c>
      <c r="M100" s="1">
        <v>9989</v>
      </c>
      <c r="N100" t="s">
        <v>70</v>
      </c>
      <c r="O100">
        <v>5289</v>
      </c>
      <c r="P100">
        <v>557</v>
      </c>
      <c r="Q100" s="801">
        <v>0.52948243067374112</v>
      </c>
      <c r="R100">
        <v>0</v>
      </c>
      <c r="S100" s="801">
        <v>0</v>
      </c>
      <c r="T100">
        <v>4700</v>
      </c>
      <c r="U100" s="801">
        <v>0.47051756932625888</v>
      </c>
      <c r="V100" s="749">
        <v>2300</v>
      </c>
    </row>
    <row r="101" spans="1:22" x14ac:dyDescent="0.2">
      <c r="A101">
        <v>99</v>
      </c>
      <c r="B101" t="s">
        <v>37</v>
      </c>
      <c r="C101" t="s">
        <v>37</v>
      </c>
      <c r="D101" t="s">
        <v>622</v>
      </c>
      <c r="E101" t="s">
        <v>29</v>
      </c>
      <c r="F101" t="s">
        <v>64</v>
      </c>
      <c r="H101" t="s">
        <v>623</v>
      </c>
      <c r="I101" t="s">
        <v>33</v>
      </c>
      <c r="J101" s="803">
        <v>2.4606481481481479E-2</v>
      </c>
      <c r="K101">
        <v>2</v>
      </c>
      <c r="L101" t="s">
        <v>892</v>
      </c>
      <c r="M101" s="1">
        <v>9560</v>
      </c>
      <c r="N101" t="s">
        <v>659</v>
      </c>
      <c r="O101">
        <v>9298</v>
      </c>
      <c r="P101">
        <v>6539</v>
      </c>
      <c r="Q101" s="801">
        <v>0.97259414225941421</v>
      </c>
      <c r="S101" s="801"/>
      <c r="T101">
        <v>262</v>
      </c>
      <c r="U101" s="801">
        <v>2.7405857740585775E-2</v>
      </c>
      <c r="V101" s="749"/>
    </row>
    <row r="102" spans="1:22" x14ac:dyDescent="0.2">
      <c r="A102">
        <v>100</v>
      </c>
      <c r="B102" t="s">
        <v>48</v>
      </c>
      <c r="C102" t="s">
        <v>49</v>
      </c>
      <c r="D102" t="s">
        <v>174</v>
      </c>
      <c r="F102" t="s">
        <v>309</v>
      </c>
      <c r="G102" t="s">
        <v>176</v>
      </c>
      <c r="H102" t="s">
        <v>727</v>
      </c>
      <c r="I102" t="s">
        <v>33</v>
      </c>
      <c r="J102" s="803">
        <v>4.2268518518518518E-2</v>
      </c>
      <c r="K102">
        <v>2</v>
      </c>
      <c r="L102" t="s">
        <v>53</v>
      </c>
      <c r="M102" s="1">
        <v>8867</v>
      </c>
      <c r="N102" t="s">
        <v>723</v>
      </c>
      <c r="O102">
        <v>6536</v>
      </c>
      <c r="Q102" s="801">
        <v>0.73711514604714112</v>
      </c>
      <c r="S102" s="801"/>
      <c r="T102">
        <v>2331</v>
      </c>
      <c r="U102" s="801">
        <v>0.26288485395285893</v>
      </c>
      <c r="V102" s="749">
        <v>1615</v>
      </c>
    </row>
    <row r="103" spans="1:22" x14ac:dyDescent="0.2">
      <c r="A103">
        <v>101</v>
      </c>
      <c r="B103" t="s">
        <v>48</v>
      </c>
      <c r="C103" t="s">
        <v>83</v>
      </c>
      <c r="D103" t="s">
        <v>205</v>
      </c>
      <c r="F103" t="s">
        <v>206</v>
      </c>
      <c r="H103" t="s">
        <v>734</v>
      </c>
      <c r="I103" t="s">
        <v>33</v>
      </c>
      <c r="J103" s="803">
        <v>0.12501157407407407</v>
      </c>
      <c r="K103">
        <v>3</v>
      </c>
      <c r="L103" t="s">
        <v>53</v>
      </c>
      <c r="M103" s="1">
        <v>8702</v>
      </c>
      <c r="N103" t="s">
        <v>723</v>
      </c>
      <c r="O103">
        <v>8702</v>
      </c>
      <c r="Q103" s="801">
        <v>1</v>
      </c>
      <c r="S103" s="801"/>
      <c r="T103">
        <v>0</v>
      </c>
      <c r="U103" s="801">
        <v>0</v>
      </c>
      <c r="V103" s="749">
        <v>0</v>
      </c>
    </row>
    <row r="104" spans="1:22" x14ac:dyDescent="0.2">
      <c r="A104">
        <v>102</v>
      </c>
      <c r="B104" t="s">
        <v>37</v>
      </c>
      <c r="C104" t="s">
        <v>37</v>
      </c>
      <c r="D104" t="s">
        <v>720</v>
      </c>
      <c r="E104" t="s">
        <v>29</v>
      </c>
      <c r="F104" t="s">
        <v>110</v>
      </c>
      <c r="G104" t="s">
        <v>373</v>
      </c>
      <c r="H104" t="s">
        <v>664</v>
      </c>
      <c r="I104" t="s">
        <v>33</v>
      </c>
      <c r="J104" s="803">
        <v>4.0729166666666664E-2</v>
      </c>
      <c r="K104">
        <v>2</v>
      </c>
      <c r="L104" t="s">
        <v>892</v>
      </c>
      <c r="M104" s="1">
        <v>8682</v>
      </c>
      <c r="N104" t="s">
        <v>659</v>
      </c>
      <c r="O104">
        <v>6494</v>
      </c>
      <c r="P104">
        <v>4597</v>
      </c>
      <c r="Q104" s="801">
        <v>0.74798433540658837</v>
      </c>
      <c r="S104" s="801"/>
      <c r="T104">
        <v>2188</v>
      </c>
      <c r="U104" s="801">
        <v>0.25201566459341168</v>
      </c>
      <c r="V104" s="749"/>
    </row>
    <row r="105" spans="1:22" x14ac:dyDescent="0.2">
      <c r="A105">
        <v>103</v>
      </c>
      <c r="B105" t="s">
        <v>48</v>
      </c>
      <c r="C105" t="s">
        <v>133</v>
      </c>
      <c r="D105" t="s">
        <v>223</v>
      </c>
      <c r="F105" t="s">
        <v>512</v>
      </c>
      <c r="H105" t="s">
        <v>737</v>
      </c>
      <c r="I105" t="s">
        <v>33</v>
      </c>
      <c r="J105" s="803">
        <v>1.5439814814814814E-2</v>
      </c>
      <c r="K105">
        <v>4</v>
      </c>
      <c r="L105" t="s">
        <v>53</v>
      </c>
      <c r="M105" s="1">
        <v>8542</v>
      </c>
      <c r="N105" t="s">
        <v>723</v>
      </c>
      <c r="O105">
        <v>8023</v>
      </c>
      <c r="Q105" s="801">
        <v>0.93924139545773822</v>
      </c>
      <c r="S105" s="801"/>
      <c r="T105">
        <v>519</v>
      </c>
      <c r="U105" s="801">
        <v>6.0758604542261764E-2</v>
      </c>
      <c r="V105" s="749">
        <v>284</v>
      </c>
    </row>
    <row r="106" spans="1:22" x14ac:dyDescent="0.2">
      <c r="A106">
        <v>104</v>
      </c>
      <c r="B106" t="s">
        <v>66</v>
      </c>
      <c r="C106" t="s">
        <v>214</v>
      </c>
      <c r="D106" t="s">
        <v>261</v>
      </c>
      <c r="E106" t="s">
        <v>29</v>
      </c>
      <c r="F106" t="s">
        <v>206</v>
      </c>
      <c r="G106" t="s">
        <v>221</v>
      </c>
      <c r="H106" t="s">
        <v>263</v>
      </c>
      <c r="I106" t="s">
        <v>33</v>
      </c>
      <c r="J106" s="803">
        <v>2.7847222222222221E-2</v>
      </c>
      <c r="K106">
        <v>2</v>
      </c>
      <c r="L106" t="s">
        <v>890</v>
      </c>
      <c r="M106" s="1">
        <v>8247</v>
      </c>
      <c r="N106" t="s">
        <v>70</v>
      </c>
      <c r="O106">
        <v>7670</v>
      </c>
      <c r="P106">
        <v>1157</v>
      </c>
      <c r="Q106" s="801">
        <v>0.93003516430217048</v>
      </c>
      <c r="R106">
        <v>0</v>
      </c>
      <c r="S106" s="801">
        <v>0</v>
      </c>
      <c r="T106">
        <v>577</v>
      </c>
      <c r="U106" s="801">
        <v>6.9964835697829519E-2</v>
      </c>
      <c r="V106" s="749">
        <v>193</v>
      </c>
    </row>
    <row r="107" spans="1:22" x14ac:dyDescent="0.2">
      <c r="A107">
        <v>105</v>
      </c>
      <c r="B107" t="s">
        <v>37</v>
      </c>
      <c r="C107" t="s">
        <v>37</v>
      </c>
      <c r="D107" t="s">
        <v>618</v>
      </c>
      <c r="E107" t="s">
        <v>29</v>
      </c>
      <c r="F107" t="s">
        <v>308</v>
      </c>
      <c r="G107" t="s">
        <v>113</v>
      </c>
      <c r="H107" t="s">
        <v>114</v>
      </c>
      <c r="I107" t="s">
        <v>33</v>
      </c>
      <c r="J107" s="803"/>
      <c r="K107">
        <v>0</v>
      </c>
      <c r="L107" t="s">
        <v>892</v>
      </c>
      <c r="M107" s="1">
        <v>7987</v>
      </c>
      <c r="N107" t="s">
        <v>659</v>
      </c>
      <c r="O107">
        <v>7470</v>
      </c>
      <c r="P107">
        <v>2249</v>
      </c>
      <c r="Q107" s="801">
        <v>0.93526981344685112</v>
      </c>
      <c r="S107" s="801"/>
      <c r="T107">
        <v>517</v>
      </c>
      <c r="U107" s="801">
        <v>6.4730186553148869E-2</v>
      </c>
      <c r="V107" s="749"/>
    </row>
    <row r="108" spans="1:22" x14ac:dyDescent="0.2">
      <c r="A108">
        <v>106</v>
      </c>
      <c r="B108" t="s">
        <v>66</v>
      </c>
      <c r="C108" t="s">
        <v>67</v>
      </c>
      <c r="D108" t="s">
        <v>208</v>
      </c>
      <c r="E108" t="s">
        <v>29</v>
      </c>
      <c r="F108" t="s">
        <v>64</v>
      </c>
      <c r="G108" t="s">
        <v>85</v>
      </c>
      <c r="H108" t="s">
        <v>209</v>
      </c>
      <c r="I108" t="s">
        <v>33</v>
      </c>
      <c r="J108" s="803">
        <v>2.6562499999999999E-2</v>
      </c>
      <c r="K108">
        <v>6</v>
      </c>
      <c r="L108" t="s">
        <v>890</v>
      </c>
      <c r="M108" s="1">
        <v>7753</v>
      </c>
      <c r="N108" t="s">
        <v>70</v>
      </c>
      <c r="O108">
        <v>7587</v>
      </c>
      <c r="P108">
        <v>1470</v>
      </c>
      <c r="Q108" s="801">
        <v>0.97858893331613572</v>
      </c>
      <c r="R108">
        <v>0</v>
      </c>
      <c r="S108" s="801">
        <v>0</v>
      </c>
      <c r="T108">
        <v>166</v>
      </c>
      <c r="U108" s="801">
        <v>2.1411066683864312E-2</v>
      </c>
      <c r="V108" s="749">
        <v>94</v>
      </c>
    </row>
    <row r="109" spans="1:22" x14ac:dyDescent="0.2">
      <c r="A109">
        <v>107</v>
      </c>
      <c r="B109" t="s">
        <v>48</v>
      </c>
      <c r="C109" t="s">
        <v>48</v>
      </c>
      <c r="D109" t="s">
        <v>665</v>
      </c>
      <c r="F109" t="s">
        <v>308</v>
      </c>
      <c r="G109" t="s">
        <v>453</v>
      </c>
      <c r="H109" t="s">
        <v>745</v>
      </c>
      <c r="I109" t="s">
        <v>52</v>
      </c>
      <c r="J109" s="803">
        <v>0</v>
      </c>
      <c r="K109">
        <v>0</v>
      </c>
      <c r="L109" t="s">
        <v>53</v>
      </c>
      <c r="M109" s="1">
        <v>7090</v>
      </c>
      <c r="N109" t="s">
        <v>723</v>
      </c>
      <c r="O109">
        <v>6442</v>
      </c>
      <c r="Q109" s="801">
        <v>0.9086036671368124</v>
      </c>
      <c r="S109" s="801"/>
      <c r="T109">
        <v>648</v>
      </c>
      <c r="U109" s="801">
        <v>9.1396332863187588E-2</v>
      </c>
      <c r="V109" s="749">
        <v>416</v>
      </c>
    </row>
    <row r="110" spans="1:22" x14ac:dyDescent="0.2">
      <c r="A110">
        <v>108</v>
      </c>
      <c r="B110" t="s">
        <v>48</v>
      </c>
      <c r="C110" t="s">
        <v>133</v>
      </c>
      <c r="D110" t="s">
        <v>217</v>
      </c>
      <c r="F110" t="s">
        <v>308</v>
      </c>
      <c r="G110" t="s">
        <v>105</v>
      </c>
      <c r="H110" t="s">
        <v>738</v>
      </c>
      <c r="I110" t="s">
        <v>33</v>
      </c>
      <c r="J110" s="803">
        <v>8.1481481481481474E-3</v>
      </c>
      <c r="K110">
        <v>4</v>
      </c>
      <c r="L110" t="s">
        <v>53</v>
      </c>
      <c r="M110" s="1">
        <v>6098</v>
      </c>
      <c r="N110" t="s">
        <v>723</v>
      </c>
      <c r="O110">
        <v>5825</v>
      </c>
      <c r="Q110" s="801">
        <v>0.95523122335191868</v>
      </c>
      <c r="S110" s="801"/>
      <c r="T110">
        <v>273</v>
      </c>
      <c r="U110" s="801">
        <v>4.4768776648081335E-2</v>
      </c>
      <c r="V110" s="749">
        <v>229</v>
      </c>
    </row>
    <row r="111" spans="1:22" x14ac:dyDescent="0.2">
      <c r="A111">
        <v>109</v>
      </c>
      <c r="B111" t="s">
        <v>863</v>
      </c>
      <c r="C111" t="s">
        <v>897</v>
      </c>
      <c r="D111" t="s">
        <v>754</v>
      </c>
      <c r="E111" t="s">
        <v>29</v>
      </c>
      <c r="F111" t="s">
        <v>300</v>
      </c>
      <c r="H111" t="s">
        <v>755</v>
      </c>
      <c r="I111" t="s">
        <v>33</v>
      </c>
      <c r="J111" s="803">
        <v>1.0995370370370371E-2</v>
      </c>
      <c r="K111">
        <v>1</v>
      </c>
      <c r="L111" t="s">
        <v>896</v>
      </c>
      <c r="M111" s="1">
        <v>5824</v>
      </c>
      <c r="N111" t="s">
        <v>751</v>
      </c>
      <c r="O111">
        <v>3820</v>
      </c>
      <c r="Q111" s="801">
        <v>0.65590659340659341</v>
      </c>
      <c r="S111" s="801"/>
      <c r="T111">
        <v>2004</v>
      </c>
      <c r="U111" s="801">
        <v>0.34409340659340659</v>
      </c>
      <c r="V111" s="749">
        <v>1664</v>
      </c>
    </row>
    <row r="112" spans="1:22" x14ac:dyDescent="0.2">
      <c r="A112">
        <v>110</v>
      </c>
      <c r="B112" t="s">
        <v>37</v>
      </c>
      <c r="C112" t="s">
        <v>37</v>
      </c>
      <c r="D112" t="s">
        <v>542</v>
      </c>
      <c r="E112" t="s">
        <v>29</v>
      </c>
      <c r="F112" t="s">
        <v>318</v>
      </c>
      <c r="G112" t="s">
        <v>394</v>
      </c>
      <c r="H112" t="s">
        <v>546</v>
      </c>
      <c r="I112" t="s">
        <v>33</v>
      </c>
      <c r="J112" s="803">
        <v>1.7430555555555557E-2</v>
      </c>
      <c r="K112">
        <v>2</v>
      </c>
      <c r="L112" t="s">
        <v>892</v>
      </c>
      <c r="M112" s="1">
        <v>5454</v>
      </c>
      <c r="N112" t="s">
        <v>659</v>
      </c>
      <c r="O112">
        <v>4907</v>
      </c>
      <c r="P112">
        <v>3412</v>
      </c>
      <c r="Q112" s="801">
        <v>0.89970663733039968</v>
      </c>
      <c r="S112" s="801"/>
      <c r="T112">
        <v>547</v>
      </c>
      <c r="U112" s="801">
        <v>0.10029336266960029</v>
      </c>
      <c r="V112" s="749"/>
    </row>
    <row r="113" spans="1:22" x14ac:dyDescent="0.2">
      <c r="A113">
        <v>111</v>
      </c>
      <c r="B113" t="s">
        <v>37</v>
      </c>
      <c r="C113" t="s">
        <v>37</v>
      </c>
      <c r="D113" t="s">
        <v>627</v>
      </c>
      <c r="E113" t="s">
        <v>29</v>
      </c>
      <c r="F113" t="s">
        <v>181</v>
      </c>
      <c r="H113" t="s">
        <v>606</v>
      </c>
      <c r="I113" t="s">
        <v>33</v>
      </c>
      <c r="J113" s="803"/>
      <c r="K113">
        <v>0</v>
      </c>
      <c r="L113" t="s">
        <v>892</v>
      </c>
      <c r="M113" s="1">
        <v>5409</v>
      </c>
      <c r="N113" t="s">
        <v>659</v>
      </c>
      <c r="O113">
        <v>4657</v>
      </c>
      <c r="P113">
        <v>3607</v>
      </c>
      <c r="Q113" s="801">
        <v>0.86097245331854322</v>
      </c>
      <c r="S113" s="801"/>
      <c r="T113">
        <v>752</v>
      </c>
      <c r="U113" s="801">
        <v>0.13902754668145684</v>
      </c>
      <c r="V113" s="749"/>
    </row>
    <row r="114" spans="1:22" x14ac:dyDescent="0.2">
      <c r="A114">
        <v>112</v>
      </c>
      <c r="B114" t="s">
        <v>37</v>
      </c>
      <c r="C114" t="s">
        <v>37</v>
      </c>
      <c r="D114" t="s">
        <v>636</v>
      </c>
      <c r="E114" t="s">
        <v>29</v>
      </c>
      <c r="F114" t="s">
        <v>308</v>
      </c>
      <c r="G114" t="s">
        <v>105</v>
      </c>
      <c r="H114" t="s">
        <v>213</v>
      </c>
      <c r="I114" t="s">
        <v>33</v>
      </c>
      <c r="J114" s="803">
        <v>2.1157407407407406E-2</v>
      </c>
      <c r="K114">
        <v>2</v>
      </c>
      <c r="L114" t="s">
        <v>892</v>
      </c>
      <c r="M114" s="1">
        <v>5165</v>
      </c>
      <c r="N114" t="s">
        <v>659</v>
      </c>
      <c r="O114">
        <v>4868</v>
      </c>
      <c r="P114">
        <v>3182</v>
      </c>
      <c r="Q114" s="801">
        <v>0.94249757986447236</v>
      </c>
      <c r="S114" s="801"/>
      <c r="T114">
        <v>297</v>
      </c>
      <c r="U114" s="801">
        <v>5.7502420135527588E-2</v>
      </c>
      <c r="V114" s="749"/>
    </row>
    <row r="115" spans="1:22" x14ac:dyDescent="0.2">
      <c r="A115">
        <v>113</v>
      </c>
      <c r="B115" t="s">
        <v>48</v>
      </c>
      <c r="C115" t="s">
        <v>48</v>
      </c>
      <c r="D115" t="s">
        <v>906</v>
      </c>
      <c r="F115" t="s">
        <v>64</v>
      </c>
      <c r="G115" t="s">
        <v>85</v>
      </c>
      <c r="H115" t="s">
        <v>907</v>
      </c>
      <c r="I115" t="s">
        <v>33</v>
      </c>
      <c r="J115" s="803">
        <v>2.1168981481481483E-2</v>
      </c>
      <c r="K115">
        <v>4</v>
      </c>
      <c r="L115" t="s">
        <v>53</v>
      </c>
      <c r="M115" s="1">
        <v>5115</v>
      </c>
      <c r="N115" t="s">
        <v>723</v>
      </c>
      <c r="O115">
        <v>4312</v>
      </c>
      <c r="Q115" s="801">
        <v>0.84301075268817205</v>
      </c>
      <c r="S115" s="801"/>
      <c r="T115">
        <v>803</v>
      </c>
      <c r="U115" s="801">
        <v>0.15698924731182795</v>
      </c>
      <c r="V115" s="749">
        <v>423</v>
      </c>
    </row>
    <row r="116" spans="1:22" x14ac:dyDescent="0.2">
      <c r="A116">
        <v>114</v>
      </c>
      <c r="B116" t="s">
        <v>37</v>
      </c>
      <c r="C116" t="s">
        <v>37</v>
      </c>
      <c r="D116" t="s">
        <v>908</v>
      </c>
      <c r="E116" t="s">
        <v>29</v>
      </c>
      <c r="F116" t="s">
        <v>309</v>
      </c>
      <c r="G116" t="s">
        <v>373</v>
      </c>
      <c r="H116" t="s">
        <v>880</v>
      </c>
      <c r="I116" t="s">
        <v>33</v>
      </c>
      <c r="J116" s="803">
        <v>3.7997685185185183E-2</v>
      </c>
      <c r="K116">
        <v>1</v>
      </c>
      <c r="L116" t="s">
        <v>892</v>
      </c>
      <c r="M116" s="1">
        <v>4337</v>
      </c>
      <c r="N116" t="s">
        <v>659</v>
      </c>
      <c r="O116">
        <v>3654</v>
      </c>
      <c r="P116">
        <v>2645</v>
      </c>
      <c r="Q116" s="801">
        <v>0.8425178694950427</v>
      </c>
      <c r="S116" s="801"/>
      <c r="T116">
        <v>683</v>
      </c>
      <c r="U116" s="801">
        <v>0.15748213050495735</v>
      </c>
      <c r="V116" s="749"/>
    </row>
    <row r="117" spans="1:22" x14ac:dyDescent="0.2">
      <c r="A117">
        <v>115</v>
      </c>
      <c r="B117" t="s">
        <v>48</v>
      </c>
      <c r="C117" t="s">
        <v>49</v>
      </c>
      <c r="D117" t="s">
        <v>232</v>
      </c>
      <c r="F117" t="s">
        <v>30</v>
      </c>
      <c r="G117" t="s">
        <v>119</v>
      </c>
      <c r="H117" t="s">
        <v>728</v>
      </c>
      <c r="I117" t="s">
        <v>33</v>
      </c>
      <c r="J117" s="803">
        <v>1.050925925925926E-2</v>
      </c>
      <c r="K117">
        <v>7</v>
      </c>
      <c r="L117" t="s">
        <v>53</v>
      </c>
      <c r="M117" s="1">
        <v>4299</v>
      </c>
      <c r="N117" t="s">
        <v>723</v>
      </c>
      <c r="O117">
        <v>3779</v>
      </c>
      <c r="Q117" s="801">
        <v>0.8790416375901372</v>
      </c>
      <c r="S117" s="801"/>
      <c r="T117">
        <v>520</v>
      </c>
      <c r="U117" s="801">
        <v>0.12095836240986275</v>
      </c>
      <c r="V117" s="749">
        <v>433</v>
      </c>
    </row>
    <row r="118" spans="1:22" x14ac:dyDescent="0.2">
      <c r="A118">
        <v>116</v>
      </c>
      <c r="B118" t="s">
        <v>37</v>
      </c>
      <c r="C118" t="s">
        <v>37</v>
      </c>
      <c r="D118" t="s">
        <v>638</v>
      </c>
      <c r="E118" t="s">
        <v>29</v>
      </c>
      <c r="F118" t="s">
        <v>140</v>
      </c>
      <c r="G118" t="s">
        <v>226</v>
      </c>
      <c r="H118" t="s">
        <v>227</v>
      </c>
      <c r="I118" t="s">
        <v>33</v>
      </c>
      <c r="J118" s="803">
        <v>3.5543981481481475E-2</v>
      </c>
      <c r="K118">
        <v>1</v>
      </c>
      <c r="L118" t="s">
        <v>892</v>
      </c>
      <c r="M118" s="1">
        <v>3891</v>
      </c>
      <c r="N118" t="s">
        <v>659</v>
      </c>
      <c r="O118">
        <v>2993</v>
      </c>
      <c r="P118">
        <v>2057</v>
      </c>
      <c r="Q118" s="801">
        <v>0.76921099974299667</v>
      </c>
      <c r="S118" s="801"/>
      <c r="T118">
        <v>898</v>
      </c>
      <c r="U118" s="801">
        <v>0.23078900025700333</v>
      </c>
      <c r="V118" s="749"/>
    </row>
    <row r="119" spans="1:22" x14ac:dyDescent="0.2">
      <c r="A119">
        <v>117</v>
      </c>
      <c r="B119" t="s">
        <v>66</v>
      </c>
      <c r="C119" t="s">
        <v>214</v>
      </c>
      <c r="D119" t="s">
        <v>266</v>
      </c>
      <c r="E119" t="s">
        <v>29</v>
      </c>
      <c r="F119" t="s">
        <v>206</v>
      </c>
      <c r="H119" t="s">
        <v>268</v>
      </c>
      <c r="I119" t="s">
        <v>33</v>
      </c>
      <c r="J119" s="803">
        <v>2.7280092592592592E-2</v>
      </c>
      <c r="K119">
        <v>3</v>
      </c>
      <c r="L119" t="s">
        <v>890</v>
      </c>
      <c r="M119" s="1">
        <v>3427</v>
      </c>
      <c r="N119" t="s">
        <v>70</v>
      </c>
      <c r="O119">
        <v>3050</v>
      </c>
      <c r="P119">
        <v>329</v>
      </c>
      <c r="Q119" s="801">
        <v>0.88999124598774437</v>
      </c>
      <c r="R119">
        <v>0</v>
      </c>
      <c r="S119" s="801">
        <v>0</v>
      </c>
      <c r="T119">
        <v>377</v>
      </c>
      <c r="U119" s="801">
        <v>0.11000875401225561</v>
      </c>
      <c r="V119" s="749">
        <v>150</v>
      </c>
    </row>
    <row r="120" spans="1:22" x14ac:dyDescent="0.2">
      <c r="A120">
        <v>118</v>
      </c>
      <c r="B120" t="s">
        <v>37</v>
      </c>
      <c r="C120" t="s">
        <v>37</v>
      </c>
      <c r="D120" t="s">
        <v>637</v>
      </c>
      <c r="E120" t="s">
        <v>29</v>
      </c>
      <c r="F120" t="s">
        <v>308</v>
      </c>
      <c r="G120" t="s">
        <v>105</v>
      </c>
      <c r="H120" t="s">
        <v>202</v>
      </c>
      <c r="I120" t="s">
        <v>33</v>
      </c>
      <c r="J120" s="803"/>
      <c r="K120">
        <v>0</v>
      </c>
      <c r="L120" t="s">
        <v>892</v>
      </c>
      <c r="M120" s="1">
        <v>3180</v>
      </c>
      <c r="N120" t="s">
        <v>659</v>
      </c>
      <c r="O120">
        <v>3036</v>
      </c>
      <c r="P120">
        <v>2115</v>
      </c>
      <c r="Q120" s="801">
        <v>0.95471698113207548</v>
      </c>
      <c r="S120" s="801"/>
      <c r="T120">
        <v>144</v>
      </c>
      <c r="U120" s="801">
        <v>4.5283018867924525E-2</v>
      </c>
      <c r="V120" s="749"/>
    </row>
    <row r="121" spans="1:22" x14ac:dyDescent="0.2">
      <c r="A121">
        <v>119</v>
      </c>
      <c r="B121" t="s">
        <v>26</v>
      </c>
      <c r="C121" t="s">
        <v>27</v>
      </c>
      <c r="D121" t="s">
        <v>600</v>
      </c>
      <c r="E121" t="s">
        <v>29</v>
      </c>
      <c r="F121" t="s">
        <v>143</v>
      </c>
      <c r="H121" t="s">
        <v>601</v>
      </c>
      <c r="I121" t="s">
        <v>33</v>
      </c>
      <c r="J121" s="803"/>
      <c r="K121">
        <v>0</v>
      </c>
      <c r="L121" t="s">
        <v>715</v>
      </c>
      <c r="M121" s="1">
        <v>3148</v>
      </c>
      <c r="N121" t="s">
        <v>42</v>
      </c>
      <c r="O121">
        <v>2953</v>
      </c>
      <c r="P121">
        <v>1673</v>
      </c>
      <c r="Q121" s="801">
        <v>0.93805590851334175</v>
      </c>
      <c r="S121" s="801">
        <v>0</v>
      </c>
      <c r="T121">
        <v>195</v>
      </c>
      <c r="U121" s="801">
        <v>6.1944091486658193E-2</v>
      </c>
      <c r="V121" s="749"/>
    </row>
    <row r="122" spans="1:22" x14ac:dyDescent="0.2">
      <c r="A122">
        <v>120</v>
      </c>
      <c r="B122" t="s">
        <v>37</v>
      </c>
      <c r="C122" t="s">
        <v>37</v>
      </c>
      <c r="D122" t="s">
        <v>645</v>
      </c>
      <c r="E122" t="s">
        <v>29</v>
      </c>
      <c r="F122" t="s">
        <v>130</v>
      </c>
      <c r="G122" t="s">
        <v>386</v>
      </c>
      <c r="H122" t="s">
        <v>646</v>
      </c>
      <c r="I122" t="s">
        <v>33</v>
      </c>
      <c r="J122" s="803">
        <v>1.0277777777777778E-2</v>
      </c>
      <c r="K122">
        <v>1</v>
      </c>
      <c r="L122" t="s">
        <v>892</v>
      </c>
      <c r="M122" s="1">
        <v>2874</v>
      </c>
      <c r="N122" t="s">
        <v>659</v>
      </c>
      <c r="O122">
        <v>2750</v>
      </c>
      <c r="P122">
        <v>2291</v>
      </c>
      <c r="Q122" s="801">
        <v>0.95685455810716769</v>
      </c>
      <c r="S122" s="801"/>
      <c r="T122">
        <v>124</v>
      </c>
      <c r="U122" s="801">
        <v>4.3145441892832287E-2</v>
      </c>
      <c r="V122" s="749"/>
    </row>
    <row r="123" spans="1:22" x14ac:dyDescent="0.2">
      <c r="A123">
        <v>121</v>
      </c>
      <c r="B123" t="s">
        <v>863</v>
      </c>
      <c r="C123" t="s">
        <v>893</v>
      </c>
      <c r="D123" t="s">
        <v>878</v>
      </c>
      <c r="E123" t="s">
        <v>29</v>
      </c>
      <c r="F123" t="s">
        <v>308</v>
      </c>
      <c r="H123" t="s">
        <v>767</v>
      </c>
      <c r="I123" t="s">
        <v>33</v>
      </c>
      <c r="J123" s="803">
        <v>2.3472222222222221E-2</v>
      </c>
      <c r="K123">
        <v>4</v>
      </c>
      <c r="L123" t="s">
        <v>896</v>
      </c>
      <c r="M123" s="1">
        <v>2834</v>
      </c>
      <c r="N123" t="s">
        <v>751</v>
      </c>
      <c r="O123">
        <v>2834</v>
      </c>
      <c r="Q123" s="801">
        <v>1</v>
      </c>
      <c r="S123" s="801"/>
      <c r="U123" s="801">
        <v>0</v>
      </c>
      <c r="V123" s="749"/>
    </row>
    <row r="124" spans="1:22" x14ac:dyDescent="0.2">
      <c r="A124">
        <v>122</v>
      </c>
      <c r="B124" t="s">
        <v>863</v>
      </c>
      <c r="C124" t="s">
        <v>881</v>
      </c>
      <c r="D124" t="s">
        <v>882</v>
      </c>
      <c r="E124" t="s">
        <v>29</v>
      </c>
      <c r="F124" t="s">
        <v>309</v>
      </c>
      <c r="G124" t="s">
        <v>176</v>
      </c>
      <c r="H124" t="s">
        <v>785</v>
      </c>
      <c r="I124" t="s">
        <v>33</v>
      </c>
      <c r="J124" s="803"/>
      <c r="K124">
        <v>0</v>
      </c>
      <c r="L124" t="s">
        <v>896</v>
      </c>
      <c r="M124" s="1">
        <v>2736</v>
      </c>
      <c r="N124" t="s">
        <v>751</v>
      </c>
      <c r="O124">
        <v>2736</v>
      </c>
      <c r="Q124" s="801">
        <v>1</v>
      </c>
      <c r="S124" s="801"/>
      <c r="U124" s="801">
        <v>0</v>
      </c>
      <c r="V124" s="749"/>
    </row>
    <row r="125" spans="1:22" x14ac:dyDescent="0.2">
      <c r="A125">
        <v>123</v>
      </c>
      <c r="B125" t="s">
        <v>37</v>
      </c>
      <c r="C125" t="s">
        <v>37</v>
      </c>
      <c r="D125" t="s">
        <v>876</v>
      </c>
      <c r="E125" t="s">
        <v>29</v>
      </c>
      <c r="F125" t="s">
        <v>122</v>
      </c>
      <c r="H125" t="s">
        <v>877</v>
      </c>
      <c r="I125" t="s">
        <v>33</v>
      </c>
      <c r="J125" s="803">
        <v>2.372685185185185E-2</v>
      </c>
      <c r="K125">
        <v>3</v>
      </c>
      <c r="L125" t="s">
        <v>892</v>
      </c>
      <c r="M125" s="1">
        <v>2710</v>
      </c>
      <c r="N125" t="s">
        <v>659</v>
      </c>
      <c r="O125">
        <v>2556</v>
      </c>
      <c r="P125">
        <v>1528</v>
      </c>
      <c r="Q125" s="801">
        <v>0.94317343173431734</v>
      </c>
      <c r="S125" s="801"/>
      <c r="T125">
        <v>154</v>
      </c>
      <c r="U125" s="801">
        <v>5.6826568265682657E-2</v>
      </c>
      <c r="V125" s="749"/>
    </row>
    <row r="126" spans="1:22" x14ac:dyDescent="0.2">
      <c r="A126">
        <v>124</v>
      </c>
      <c r="B126" t="s">
        <v>48</v>
      </c>
      <c r="C126" t="s">
        <v>49</v>
      </c>
      <c r="D126" t="s">
        <v>241</v>
      </c>
      <c r="F126" t="s">
        <v>180</v>
      </c>
      <c r="G126" t="s">
        <v>242</v>
      </c>
      <c r="H126" t="s">
        <v>730</v>
      </c>
      <c r="I126" t="s">
        <v>33</v>
      </c>
      <c r="J126" s="803">
        <v>4.8472222222222222E-2</v>
      </c>
      <c r="K126">
        <v>1</v>
      </c>
      <c r="L126" t="s">
        <v>53</v>
      </c>
      <c r="M126" s="1">
        <v>2534</v>
      </c>
      <c r="N126" t="s">
        <v>723</v>
      </c>
      <c r="O126">
        <v>1963</v>
      </c>
      <c r="Q126" s="801">
        <v>0.77466456195737965</v>
      </c>
      <c r="S126" s="801"/>
      <c r="T126">
        <v>571</v>
      </c>
      <c r="U126" s="801">
        <v>0.22533543804262035</v>
      </c>
      <c r="V126" s="749">
        <v>291</v>
      </c>
    </row>
    <row r="127" spans="1:22" x14ac:dyDescent="0.2">
      <c r="A127">
        <v>125</v>
      </c>
      <c r="B127" t="s">
        <v>37</v>
      </c>
      <c r="C127" t="s">
        <v>37</v>
      </c>
      <c r="D127" t="s">
        <v>721</v>
      </c>
      <c r="E127" t="s">
        <v>29</v>
      </c>
      <c r="F127" t="s">
        <v>146</v>
      </c>
      <c r="H127" t="s">
        <v>671</v>
      </c>
      <c r="I127" t="s">
        <v>33</v>
      </c>
      <c r="J127" s="803">
        <v>3.6886574074074079E-2</v>
      </c>
      <c r="K127">
        <v>4</v>
      </c>
      <c r="L127" t="s">
        <v>892</v>
      </c>
      <c r="M127" s="1">
        <v>2299</v>
      </c>
      <c r="N127" t="s">
        <v>659</v>
      </c>
      <c r="O127">
        <v>2032</v>
      </c>
      <c r="P127">
        <v>1567</v>
      </c>
      <c r="Q127" s="801">
        <v>0.88386254893431926</v>
      </c>
      <c r="S127" s="801"/>
      <c r="T127">
        <v>267</v>
      </c>
      <c r="U127" s="801">
        <v>0.11613745106568073</v>
      </c>
      <c r="V127" s="749"/>
    </row>
    <row r="128" spans="1:22" x14ac:dyDescent="0.2">
      <c r="A128">
        <v>126</v>
      </c>
      <c r="B128" t="s">
        <v>48</v>
      </c>
      <c r="C128" t="s">
        <v>48</v>
      </c>
      <c r="D128" t="s">
        <v>694</v>
      </c>
      <c r="F128" t="s">
        <v>308</v>
      </c>
      <c r="G128" t="s">
        <v>105</v>
      </c>
      <c r="H128" t="s">
        <v>695</v>
      </c>
      <c r="I128" t="s">
        <v>33</v>
      </c>
      <c r="J128" s="803">
        <v>2.9560185185185186E-2</v>
      </c>
      <c r="K128">
        <v>5</v>
      </c>
      <c r="L128" t="s">
        <v>53</v>
      </c>
      <c r="M128" s="1">
        <v>1833</v>
      </c>
      <c r="N128" t="s">
        <v>723</v>
      </c>
      <c r="O128">
        <v>1560</v>
      </c>
      <c r="Q128" s="801">
        <v>0.85106382978723405</v>
      </c>
      <c r="S128" s="801"/>
      <c r="T128">
        <v>273</v>
      </c>
      <c r="U128" s="801">
        <v>0.14893617021276595</v>
      </c>
      <c r="V128" s="749">
        <v>188</v>
      </c>
    </row>
    <row r="129" spans="1:22" x14ac:dyDescent="0.2">
      <c r="A129">
        <v>127</v>
      </c>
      <c r="B129" t="s">
        <v>863</v>
      </c>
      <c r="C129" t="s">
        <v>897</v>
      </c>
      <c r="D129" t="s">
        <v>909</v>
      </c>
      <c r="E129" t="s">
        <v>29</v>
      </c>
      <c r="F129" t="s">
        <v>64</v>
      </c>
      <c r="G129" t="s">
        <v>85</v>
      </c>
      <c r="H129" t="s">
        <v>910</v>
      </c>
      <c r="I129" t="s">
        <v>33</v>
      </c>
      <c r="J129" s="803">
        <v>1.744212962962963E-2</v>
      </c>
      <c r="K129">
        <v>1</v>
      </c>
      <c r="L129" t="s">
        <v>896</v>
      </c>
      <c r="M129" s="1">
        <v>1753</v>
      </c>
      <c r="N129" t="s">
        <v>751</v>
      </c>
      <c r="O129">
        <v>382</v>
      </c>
      <c r="Q129" s="801">
        <v>0.21791215059897318</v>
      </c>
      <c r="S129" s="801"/>
      <c r="T129">
        <v>1371</v>
      </c>
      <c r="U129" s="801">
        <v>0.78208784940102682</v>
      </c>
      <c r="V129" s="749">
        <v>1100</v>
      </c>
    </row>
    <row r="130" spans="1:22" x14ac:dyDescent="0.2">
      <c r="A130">
        <v>128</v>
      </c>
      <c r="B130" t="s">
        <v>37</v>
      </c>
      <c r="C130" t="s">
        <v>37</v>
      </c>
      <c r="D130" t="s">
        <v>639</v>
      </c>
      <c r="E130" t="s">
        <v>29</v>
      </c>
      <c r="F130" t="s">
        <v>140</v>
      </c>
      <c r="G130" t="s">
        <v>172</v>
      </c>
      <c r="H130" t="s">
        <v>640</v>
      </c>
      <c r="I130" t="s">
        <v>33</v>
      </c>
      <c r="J130" s="803">
        <v>2.6064814814814815E-2</v>
      </c>
      <c r="K130">
        <v>2</v>
      </c>
      <c r="L130" t="s">
        <v>892</v>
      </c>
      <c r="M130" s="1">
        <v>1221</v>
      </c>
      <c r="N130" t="s">
        <v>659</v>
      </c>
      <c r="O130">
        <v>585</v>
      </c>
      <c r="P130">
        <v>415</v>
      </c>
      <c r="Q130" s="801">
        <v>0.47911547911547914</v>
      </c>
      <c r="S130" s="801"/>
      <c r="T130">
        <v>636</v>
      </c>
      <c r="U130" s="801">
        <v>0.52088452088452086</v>
      </c>
      <c r="V130" s="749"/>
    </row>
    <row r="131" spans="1:22" x14ac:dyDescent="0.2">
      <c r="A131">
        <v>129</v>
      </c>
      <c r="B131" t="s">
        <v>271</v>
      </c>
      <c r="C131" t="s">
        <v>272</v>
      </c>
      <c r="D131" t="s">
        <v>273</v>
      </c>
      <c r="E131" t="s">
        <v>29</v>
      </c>
      <c r="F131" t="s">
        <v>318</v>
      </c>
      <c r="G131" t="s">
        <v>153</v>
      </c>
      <c r="H131" t="s">
        <v>274</v>
      </c>
      <c r="I131" t="s">
        <v>33</v>
      </c>
      <c r="J131" s="803">
        <v>1.2581018518518519E-2</v>
      </c>
      <c r="K131">
        <v>1</v>
      </c>
      <c r="L131" t="s">
        <v>715</v>
      </c>
      <c r="M131" s="1">
        <v>519</v>
      </c>
      <c r="N131" t="s">
        <v>35</v>
      </c>
      <c r="O131">
        <v>464</v>
      </c>
      <c r="P131">
        <v>0</v>
      </c>
      <c r="Q131" s="801">
        <v>0.89402697495183048</v>
      </c>
      <c r="R131">
        <v>0</v>
      </c>
      <c r="S131" s="801">
        <v>0</v>
      </c>
      <c r="T131">
        <v>55</v>
      </c>
      <c r="U131" s="801">
        <v>0.10597302504816955</v>
      </c>
      <c r="V131" s="749">
        <v>51</v>
      </c>
    </row>
    <row r="132" spans="1:22" x14ac:dyDescent="0.2">
      <c r="A132">
        <v>130</v>
      </c>
      <c r="B132" t="s">
        <v>863</v>
      </c>
      <c r="C132" t="s">
        <v>373</v>
      </c>
      <c r="D132" t="s">
        <v>373</v>
      </c>
      <c r="E132" t="s">
        <v>29</v>
      </c>
      <c r="F132" t="s">
        <v>30</v>
      </c>
      <c r="H132" t="s">
        <v>801</v>
      </c>
      <c r="I132" t="s">
        <v>33</v>
      </c>
      <c r="J132" s="803">
        <v>3.0902777777777779E-2</v>
      </c>
      <c r="K132">
        <v>4</v>
      </c>
      <c r="L132" t="s">
        <v>896</v>
      </c>
      <c r="M132" s="1">
        <v>499</v>
      </c>
      <c r="N132" t="s">
        <v>751</v>
      </c>
      <c r="O132">
        <v>206</v>
      </c>
      <c r="Q132" s="801">
        <v>0.41282565130260523</v>
      </c>
      <c r="S132" s="801"/>
      <c r="T132">
        <v>293</v>
      </c>
      <c r="U132" s="801">
        <v>0.58717434869739482</v>
      </c>
      <c r="V132" s="749">
        <v>178</v>
      </c>
    </row>
    <row r="133" spans="1:22" x14ac:dyDescent="0.2">
      <c r="A133">
        <v>131</v>
      </c>
      <c r="B133" t="s">
        <v>66</v>
      </c>
      <c r="C133" t="s">
        <v>67</v>
      </c>
      <c r="D133" t="s">
        <v>275</v>
      </c>
      <c r="E133" t="s">
        <v>29</v>
      </c>
      <c r="F133" t="s">
        <v>206</v>
      </c>
      <c r="H133" t="s">
        <v>276</v>
      </c>
      <c r="I133" t="s">
        <v>33</v>
      </c>
      <c r="J133" s="803">
        <v>3.5671296296296298E-2</v>
      </c>
      <c r="K133">
        <v>2</v>
      </c>
      <c r="L133" t="s">
        <v>890</v>
      </c>
      <c r="M133" s="1">
        <v>459</v>
      </c>
      <c r="N133" t="s">
        <v>70</v>
      </c>
      <c r="O133">
        <v>459</v>
      </c>
      <c r="P133">
        <v>79</v>
      </c>
      <c r="Q133" s="801">
        <v>1</v>
      </c>
      <c r="R133">
        <v>0</v>
      </c>
      <c r="S133" s="801">
        <v>0</v>
      </c>
      <c r="T133">
        <v>0</v>
      </c>
      <c r="U133" s="801">
        <v>0</v>
      </c>
      <c r="V133" s="749">
        <v>0</v>
      </c>
    </row>
    <row r="134" spans="1:22" x14ac:dyDescent="0.2">
      <c r="A134">
        <v>132</v>
      </c>
      <c r="B134" t="s">
        <v>863</v>
      </c>
      <c r="C134" t="s">
        <v>897</v>
      </c>
      <c r="D134" t="s">
        <v>758</v>
      </c>
      <c r="E134" t="s">
        <v>29</v>
      </c>
      <c r="F134" t="s">
        <v>886</v>
      </c>
      <c r="G134" t="s">
        <v>429</v>
      </c>
      <c r="H134" t="s">
        <v>759</v>
      </c>
      <c r="I134" t="s">
        <v>33</v>
      </c>
      <c r="J134" s="803"/>
      <c r="K134">
        <v>0</v>
      </c>
      <c r="L134" t="s">
        <v>896</v>
      </c>
      <c r="M134" s="1">
        <v>123</v>
      </c>
      <c r="N134" t="s">
        <v>751</v>
      </c>
      <c r="O134">
        <v>123</v>
      </c>
      <c r="Q134" s="801">
        <v>1</v>
      </c>
      <c r="S134" s="801"/>
      <c r="U134" s="801">
        <v>0</v>
      </c>
      <c r="V134" s="749"/>
    </row>
    <row r="135" spans="1:22" x14ac:dyDescent="0.2">
      <c r="M135" s="1"/>
    </row>
    <row r="136" spans="1:22" x14ac:dyDescent="0.2">
      <c r="M136" s="1"/>
    </row>
    <row r="137" spans="1:22" x14ac:dyDescent="0.2">
      <c r="M137" s="799">
        <f>SUM(M3:M136)</f>
        <v>13811843.991699999</v>
      </c>
    </row>
  </sheetData>
  <autoFilter ref="A2:W134" xr:uid="{4DFD1B23-59B1-1148-A88F-42D439D7C436}"/>
  <mergeCells count="3">
    <mergeCell ref="J1:Q1"/>
    <mergeCell ref="R1:S1"/>
    <mergeCell ref="T1:V1"/>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DBC6-CC39-904C-8BC8-5644C5268B45}">
  <dimension ref="A1:AF108"/>
  <sheetViews>
    <sheetView showGridLines="0" topLeftCell="A56" workbookViewId="0">
      <selection activeCell="M3" sqref="M3:M90"/>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140" t="s">
        <v>26</v>
      </c>
      <c r="C3" s="140" t="s">
        <v>27</v>
      </c>
      <c r="D3" s="140" t="s">
        <v>28</v>
      </c>
      <c r="E3" s="178" t="s">
        <v>29</v>
      </c>
      <c r="F3" s="178" t="s">
        <v>30</v>
      </c>
      <c r="G3" s="178" t="s">
        <v>31</v>
      </c>
      <c r="H3" s="178" t="s">
        <v>32</v>
      </c>
      <c r="I3" s="178" t="s">
        <v>33</v>
      </c>
      <c r="J3" s="212">
        <v>2.255787037037037E-2</v>
      </c>
      <c r="K3" s="213">
        <v>32</v>
      </c>
      <c r="L3" s="147" t="s">
        <v>34</v>
      </c>
      <c r="M3" s="197">
        <v>1982595</v>
      </c>
      <c r="N3" s="140" t="s">
        <v>543</v>
      </c>
      <c r="O3" s="291">
        <v>1613406</v>
      </c>
      <c r="P3" s="292" t="s">
        <v>36</v>
      </c>
      <c r="Q3" s="293">
        <v>0.8137849636461304</v>
      </c>
      <c r="R3" s="291">
        <v>0</v>
      </c>
      <c r="S3" s="227">
        <v>0</v>
      </c>
      <c r="T3" s="294">
        <v>369189</v>
      </c>
      <c r="U3" s="295">
        <v>0.18621503635386955</v>
      </c>
      <c r="V3" s="294">
        <v>97529</v>
      </c>
      <c r="W3" s="179"/>
      <c r="X3" s="154"/>
      <c r="Y3" s="6"/>
      <c r="Z3" s="6"/>
      <c r="AA3" s="6"/>
      <c r="AB3" s="6"/>
      <c r="AC3" s="6"/>
      <c r="AD3" s="6"/>
      <c r="AE3" s="6"/>
      <c r="AF3" s="6"/>
    </row>
    <row r="4" spans="1:32" s="45" customFormat="1" ht="17" customHeight="1" x14ac:dyDescent="0.2">
      <c r="A4" s="180">
        <v>2</v>
      </c>
      <c r="B4" s="177" t="s">
        <v>524</v>
      </c>
      <c r="C4" s="174" t="s">
        <v>554</v>
      </c>
      <c r="D4" s="174" t="s">
        <v>288</v>
      </c>
      <c r="E4" s="174" t="s">
        <v>29</v>
      </c>
      <c r="F4" s="177" t="s">
        <v>64</v>
      </c>
      <c r="G4" s="177"/>
      <c r="H4" s="191" t="s">
        <v>558</v>
      </c>
      <c r="I4" s="174" t="s">
        <v>33</v>
      </c>
      <c r="J4" s="218">
        <v>1.0613425925925925E-2</v>
      </c>
      <c r="K4" s="219">
        <v>4</v>
      </c>
      <c r="L4" s="143" t="s">
        <v>41</v>
      </c>
      <c r="M4" s="199">
        <f>O4+R4+T4</f>
        <v>1113783</v>
      </c>
      <c r="N4" s="174" t="s">
        <v>47</v>
      </c>
      <c r="O4" s="201">
        <v>98427</v>
      </c>
      <c r="P4" s="201">
        <v>82553</v>
      </c>
      <c r="Q4" s="235">
        <v>0.46358691377410949</v>
      </c>
      <c r="R4" s="201">
        <v>0</v>
      </c>
      <c r="S4" s="247">
        <v>5.8188687812002662E-2</v>
      </c>
      <c r="T4" s="201">
        <v>1015356</v>
      </c>
      <c r="U4" s="235">
        <v>0.47822439841388786</v>
      </c>
      <c r="V4" s="201">
        <v>788634</v>
      </c>
      <c r="W4" s="181"/>
      <c r="X4" s="156"/>
      <c r="Y4" s="24"/>
      <c r="Z4" s="24"/>
      <c r="AA4" s="24"/>
      <c r="AB4" s="24"/>
      <c r="AC4" s="24"/>
      <c r="AD4" s="24"/>
      <c r="AE4" s="24"/>
      <c r="AF4" s="24"/>
    </row>
    <row r="5" spans="1:32" s="45" customFormat="1" ht="16" customHeight="1" x14ac:dyDescent="0.2">
      <c r="A5" s="180">
        <v>3</v>
      </c>
      <c r="B5" s="138" t="s">
        <v>48</v>
      </c>
      <c r="C5" s="138" t="s">
        <v>49</v>
      </c>
      <c r="D5" s="138" t="s">
        <v>118</v>
      </c>
      <c r="E5" s="139" t="s">
        <v>29</v>
      </c>
      <c r="F5" s="139" t="s">
        <v>30</v>
      </c>
      <c r="G5" s="139" t="s">
        <v>98</v>
      </c>
      <c r="H5" s="139" t="s">
        <v>120</v>
      </c>
      <c r="I5" s="139" t="s">
        <v>33</v>
      </c>
      <c r="J5" s="214">
        <v>2.6284722222222223E-2</v>
      </c>
      <c r="K5" s="215">
        <v>23</v>
      </c>
      <c r="L5" s="143" t="s">
        <v>53</v>
      </c>
      <c r="M5" s="198">
        <v>951279</v>
      </c>
      <c r="N5" s="138" t="s">
        <v>87</v>
      </c>
      <c r="O5" s="198">
        <v>413228</v>
      </c>
      <c r="P5" s="208"/>
      <c r="Q5" s="233">
        <v>0.43439201327896443</v>
      </c>
      <c r="R5" s="198"/>
      <c r="S5" s="230">
        <v>0</v>
      </c>
      <c r="T5" s="208">
        <v>538051</v>
      </c>
      <c r="U5" s="233">
        <v>0.56560798672103563</v>
      </c>
      <c r="V5" s="207">
        <v>146789</v>
      </c>
      <c r="W5" s="181"/>
      <c r="X5" s="154"/>
      <c r="Y5" s="6"/>
      <c r="Z5" s="6"/>
      <c r="AA5" s="6"/>
      <c r="AB5" s="6"/>
      <c r="AC5" s="6"/>
      <c r="AD5" s="6"/>
      <c r="AE5" s="6"/>
      <c r="AF5" s="6"/>
    </row>
    <row r="6" spans="1:32" s="45" customFormat="1" ht="17" customHeight="1" x14ac:dyDescent="0.2">
      <c r="A6" s="180">
        <v>4</v>
      </c>
      <c r="B6" s="170" t="s">
        <v>55</v>
      </c>
      <c r="C6" s="171" t="s">
        <v>56</v>
      </c>
      <c r="D6" s="172" t="s">
        <v>508</v>
      </c>
      <c r="E6" s="142" t="s">
        <v>29</v>
      </c>
      <c r="F6" s="143" t="s">
        <v>30</v>
      </c>
      <c r="G6" s="143" t="s">
        <v>31</v>
      </c>
      <c r="H6" s="143" t="s">
        <v>76</v>
      </c>
      <c r="I6" s="143" t="s">
        <v>33</v>
      </c>
      <c r="J6" s="216">
        <v>3.0706018518518518E-2</v>
      </c>
      <c r="K6" s="217">
        <v>23</v>
      </c>
      <c r="L6" s="143" t="s">
        <v>34</v>
      </c>
      <c r="M6" s="199">
        <v>884642</v>
      </c>
      <c r="N6" s="138" t="s">
        <v>59</v>
      </c>
      <c r="O6" s="206">
        <v>332252</v>
      </c>
      <c r="P6" s="206">
        <v>132900</v>
      </c>
      <c r="Q6" s="233">
        <v>0.37557791739483315</v>
      </c>
      <c r="R6" s="206">
        <v>57090</v>
      </c>
      <c r="S6" s="237">
        <v>6.453458009002512E-2</v>
      </c>
      <c r="T6" s="206">
        <v>495300</v>
      </c>
      <c r="U6" s="238">
        <v>0.55988750251514174</v>
      </c>
      <c r="V6" s="206">
        <v>148348.26970198075</v>
      </c>
      <c r="W6" s="181"/>
      <c r="X6" s="154"/>
      <c r="Y6" s="6"/>
      <c r="Z6" s="6"/>
      <c r="AA6" s="6"/>
      <c r="AB6" s="6"/>
      <c r="AC6" s="6"/>
      <c r="AD6" s="6"/>
      <c r="AE6" s="6"/>
      <c r="AF6" s="6"/>
    </row>
    <row r="7" spans="1:32" s="45" customFormat="1" ht="17" customHeight="1" x14ac:dyDescent="0.2">
      <c r="A7" s="180">
        <v>5</v>
      </c>
      <c r="B7" s="174" t="s">
        <v>37</v>
      </c>
      <c r="C7" s="174" t="s">
        <v>37</v>
      </c>
      <c r="D7" s="174" t="s">
        <v>38</v>
      </c>
      <c r="E7" s="174" t="s">
        <v>29</v>
      </c>
      <c r="F7" s="177" t="s">
        <v>300</v>
      </c>
      <c r="G7" s="177"/>
      <c r="H7" s="191" t="s">
        <v>40</v>
      </c>
      <c r="I7" s="174" t="s">
        <v>33</v>
      </c>
      <c r="J7" s="218">
        <v>2.7777777777777776E-2</v>
      </c>
      <c r="K7" s="219">
        <v>4</v>
      </c>
      <c r="L7" s="143" t="s">
        <v>41</v>
      </c>
      <c r="M7" s="199">
        <v>662791</v>
      </c>
      <c r="N7" s="174" t="s">
        <v>42</v>
      </c>
      <c r="O7" s="201">
        <v>625591</v>
      </c>
      <c r="P7" s="201">
        <v>278942</v>
      </c>
      <c r="Q7" s="233">
        <f>O7/M7</f>
        <v>0.94387370981199203</v>
      </c>
      <c r="R7" s="206">
        <v>0</v>
      </c>
      <c r="S7" s="279">
        <v>0</v>
      </c>
      <c r="T7" s="201">
        <v>37200</v>
      </c>
      <c r="U7" s="233">
        <f>T7/M7</f>
        <v>5.6126290188007986E-2</v>
      </c>
      <c r="V7" s="201"/>
      <c r="W7" s="181"/>
      <c r="X7" s="154"/>
      <c r="Y7" s="6"/>
      <c r="Z7" s="6"/>
      <c r="AA7" s="6"/>
      <c r="AB7" s="6"/>
      <c r="AC7" s="6"/>
      <c r="AD7" s="6"/>
      <c r="AE7" s="6"/>
      <c r="AF7" s="6"/>
    </row>
    <row r="8" spans="1:32" s="45" customFormat="1" ht="17" customHeight="1" x14ac:dyDescent="0.2">
      <c r="A8" s="180">
        <v>6</v>
      </c>
      <c r="B8" s="174" t="s">
        <v>55</v>
      </c>
      <c r="C8" s="174" t="s">
        <v>56</v>
      </c>
      <c r="D8" s="175" t="s">
        <v>57</v>
      </c>
      <c r="E8" s="174" t="s">
        <v>29</v>
      </c>
      <c r="F8" s="143" t="s">
        <v>30</v>
      </c>
      <c r="G8" s="143" t="s">
        <v>31</v>
      </c>
      <c r="H8" s="143" t="s">
        <v>58</v>
      </c>
      <c r="I8" s="142" t="s">
        <v>33</v>
      </c>
      <c r="J8" s="249">
        <v>9.432870370370371E-3</v>
      </c>
      <c r="K8" s="217">
        <v>28</v>
      </c>
      <c r="L8" s="143" t="s">
        <v>34</v>
      </c>
      <c r="M8" s="198">
        <v>583681</v>
      </c>
      <c r="N8" s="138" t="s">
        <v>59</v>
      </c>
      <c r="O8" s="206">
        <v>336926</v>
      </c>
      <c r="P8" s="206">
        <v>134770</v>
      </c>
      <c r="Q8" s="233">
        <v>0.57724339151008852</v>
      </c>
      <c r="R8" s="206">
        <v>70969</v>
      </c>
      <c r="S8" s="237">
        <v>0.12158867600624314</v>
      </c>
      <c r="T8" s="206">
        <v>175786</v>
      </c>
      <c r="U8" s="238">
        <v>0.3011679324836683</v>
      </c>
      <c r="V8" s="206">
        <v>45896.460332027127</v>
      </c>
      <c r="W8" s="181"/>
      <c r="X8" s="154"/>
      <c r="Y8" s="6"/>
      <c r="Z8" s="6"/>
      <c r="AA8" s="6"/>
      <c r="AB8" s="6"/>
      <c r="AC8" s="6"/>
      <c r="AD8" s="6"/>
      <c r="AE8" s="6"/>
      <c r="AF8" s="6"/>
    </row>
    <row r="9" spans="1:32" s="45" customFormat="1" ht="17" customHeight="1" x14ac:dyDescent="0.2">
      <c r="A9" s="180">
        <v>7</v>
      </c>
      <c r="B9" s="170" t="s">
        <v>26</v>
      </c>
      <c r="C9" s="171" t="s">
        <v>27</v>
      </c>
      <c r="D9" s="173" t="s">
        <v>63</v>
      </c>
      <c r="E9" s="142" t="s">
        <v>29</v>
      </c>
      <c r="F9" s="143" t="s">
        <v>64</v>
      </c>
      <c r="G9" s="143" t="s">
        <v>36</v>
      </c>
      <c r="H9" s="143" t="s">
        <v>65</v>
      </c>
      <c r="I9" s="143" t="s">
        <v>33</v>
      </c>
      <c r="J9" s="216">
        <v>1.579861111111111E-2</v>
      </c>
      <c r="K9" s="217">
        <v>4</v>
      </c>
      <c r="L9" s="143" t="s">
        <v>34</v>
      </c>
      <c r="M9" s="199">
        <v>537406</v>
      </c>
      <c r="N9" s="138" t="s">
        <v>543</v>
      </c>
      <c r="O9" s="206">
        <v>377531</v>
      </c>
      <c r="P9" s="206" t="s">
        <v>36</v>
      </c>
      <c r="Q9" s="233">
        <v>0.70250611269691821</v>
      </c>
      <c r="R9" s="206">
        <v>0</v>
      </c>
      <c r="S9" s="237">
        <v>0</v>
      </c>
      <c r="T9" s="206">
        <v>159875</v>
      </c>
      <c r="U9" s="238">
        <v>0.29749388730308185</v>
      </c>
      <c r="V9" s="206">
        <v>55412</v>
      </c>
      <c r="W9" s="181"/>
      <c r="X9" s="154"/>
      <c r="Y9" s="6"/>
      <c r="Z9" s="6"/>
      <c r="AA9" s="6"/>
      <c r="AB9" s="6"/>
      <c r="AC9" s="6"/>
      <c r="AD9" s="6"/>
      <c r="AE9" s="6"/>
      <c r="AF9" s="6"/>
    </row>
    <row r="10" spans="1:32" s="45" customFormat="1" ht="17" customHeight="1" x14ac:dyDescent="0.2">
      <c r="A10" s="180">
        <v>8</v>
      </c>
      <c r="B10" s="170" t="s">
        <v>26</v>
      </c>
      <c r="C10" s="171" t="s">
        <v>27</v>
      </c>
      <c r="D10" s="172" t="s">
        <v>525</v>
      </c>
      <c r="E10" s="142" t="s">
        <v>29</v>
      </c>
      <c r="F10" s="143" t="s">
        <v>30</v>
      </c>
      <c r="G10" s="143" t="s">
        <v>36</v>
      </c>
      <c r="H10" s="143" t="s">
        <v>526</v>
      </c>
      <c r="I10" s="143" t="s">
        <v>33</v>
      </c>
      <c r="J10" s="216">
        <v>2.9826388888888888E-2</v>
      </c>
      <c r="K10" s="217">
        <v>13</v>
      </c>
      <c r="L10" s="143" t="s">
        <v>34</v>
      </c>
      <c r="M10" s="289">
        <v>526430</v>
      </c>
      <c r="N10" s="138" t="s">
        <v>42</v>
      </c>
      <c r="O10" s="206">
        <v>51207</v>
      </c>
      <c r="P10" s="206">
        <v>29244</v>
      </c>
      <c r="Q10" s="233">
        <v>9.7272191934350244E-2</v>
      </c>
      <c r="R10" s="206">
        <v>0</v>
      </c>
      <c r="S10" s="237">
        <v>0</v>
      </c>
      <c r="T10" s="206">
        <v>475223</v>
      </c>
      <c r="U10" s="238">
        <v>0.90272780806564978</v>
      </c>
      <c r="V10" s="206">
        <v>180317</v>
      </c>
      <c r="W10" s="181"/>
      <c r="X10" s="154"/>
      <c r="Y10" s="6"/>
      <c r="Z10" s="6"/>
      <c r="AA10" s="6"/>
      <c r="AB10" s="6"/>
      <c r="AC10" s="6"/>
      <c r="AD10" s="6"/>
      <c r="AE10" s="6"/>
      <c r="AF10" s="6"/>
    </row>
    <row r="11" spans="1:32" s="45" customFormat="1" ht="17" customHeight="1" x14ac:dyDescent="0.2">
      <c r="A11" s="180">
        <v>9</v>
      </c>
      <c r="B11" s="138" t="s">
        <v>524</v>
      </c>
      <c r="C11" s="138" t="s">
        <v>554</v>
      </c>
      <c r="D11" s="138" t="s">
        <v>562</v>
      </c>
      <c r="E11" s="139" t="s">
        <v>29</v>
      </c>
      <c r="F11" s="139" t="s">
        <v>30</v>
      </c>
      <c r="G11" s="139"/>
      <c r="H11" s="139" t="s">
        <v>563</v>
      </c>
      <c r="I11" s="139" t="s">
        <v>33</v>
      </c>
      <c r="J11" s="216">
        <v>1.8680555555555554E-2</v>
      </c>
      <c r="K11" s="217">
        <v>23</v>
      </c>
      <c r="L11" s="143" t="s">
        <v>41</v>
      </c>
      <c r="M11" s="199">
        <f>O11+R11+T11</f>
        <v>398792</v>
      </c>
      <c r="N11" s="138" t="s">
        <v>47</v>
      </c>
      <c r="O11" s="206">
        <v>283435</v>
      </c>
      <c r="P11" s="206">
        <v>109845</v>
      </c>
      <c r="Q11" s="233">
        <v>0.71073391642761141</v>
      </c>
      <c r="R11" s="206">
        <v>0</v>
      </c>
      <c r="S11" s="230">
        <v>0</v>
      </c>
      <c r="T11" s="206">
        <v>115357</v>
      </c>
      <c r="U11" s="233">
        <v>0.28926608357238859</v>
      </c>
      <c r="V11" s="206">
        <v>77861</v>
      </c>
      <c r="W11" s="181"/>
      <c r="X11" s="154"/>
      <c r="Y11" s="6"/>
      <c r="Z11" s="6"/>
      <c r="AA11" s="6"/>
      <c r="AB11" s="6"/>
      <c r="AC11" s="6"/>
      <c r="AD11" s="6"/>
      <c r="AE11" s="6"/>
      <c r="AF11" s="6"/>
    </row>
    <row r="12" spans="1:32" s="45" customFormat="1" ht="17" customHeight="1" x14ac:dyDescent="0.2">
      <c r="A12" s="180">
        <v>10</v>
      </c>
      <c r="B12" s="170" t="s">
        <v>55</v>
      </c>
      <c r="C12" s="171" t="s">
        <v>56</v>
      </c>
      <c r="D12" s="142" t="s">
        <v>509</v>
      </c>
      <c r="E12" s="142" t="s">
        <v>29</v>
      </c>
      <c r="F12" s="143" t="s">
        <v>30</v>
      </c>
      <c r="G12" s="143" t="s">
        <v>31</v>
      </c>
      <c r="H12" s="143" t="s">
        <v>74</v>
      </c>
      <c r="I12" s="142" t="s">
        <v>33</v>
      </c>
      <c r="J12" s="216">
        <v>1.0590277777777777E-2</v>
      </c>
      <c r="K12" s="217">
        <v>32</v>
      </c>
      <c r="L12" s="143" t="s">
        <v>34</v>
      </c>
      <c r="M12" s="199">
        <v>347148</v>
      </c>
      <c r="N12" s="138" t="s">
        <v>59</v>
      </c>
      <c r="O12" s="206">
        <v>248245</v>
      </c>
      <c r="P12" s="206">
        <v>99298</v>
      </c>
      <c r="Q12" s="233">
        <v>0.71509845944669137</v>
      </c>
      <c r="R12" s="206">
        <v>44541</v>
      </c>
      <c r="S12" s="237">
        <v>0.12830550658508763</v>
      </c>
      <c r="T12" s="206">
        <v>54362</v>
      </c>
      <c r="U12" s="238">
        <v>0.15659603396822105</v>
      </c>
      <c r="V12" s="206">
        <v>14193.52722383841</v>
      </c>
      <c r="W12" s="181"/>
      <c r="X12" s="154"/>
      <c r="Y12" s="6"/>
      <c r="Z12" s="6"/>
      <c r="AA12" s="6"/>
      <c r="AB12" s="6"/>
      <c r="AC12" s="6"/>
      <c r="AD12" s="6"/>
      <c r="AE12" s="6"/>
      <c r="AF12" s="6"/>
    </row>
    <row r="13" spans="1:32" s="45" customFormat="1" ht="17" customHeight="1" x14ac:dyDescent="0.2">
      <c r="A13" s="180">
        <v>11</v>
      </c>
      <c r="B13" s="138" t="s">
        <v>26</v>
      </c>
      <c r="C13" s="138" t="s">
        <v>27</v>
      </c>
      <c r="D13" s="138" t="s">
        <v>71</v>
      </c>
      <c r="E13" s="139" t="s">
        <v>29</v>
      </c>
      <c r="F13" s="139" t="s">
        <v>30</v>
      </c>
      <c r="G13" s="139"/>
      <c r="H13" s="139" t="s">
        <v>72</v>
      </c>
      <c r="I13" s="139" t="s">
        <v>33</v>
      </c>
      <c r="J13" s="214">
        <v>3.4606481481481481E-2</v>
      </c>
      <c r="K13" s="215">
        <v>7</v>
      </c>
      <c r="L13" s="143" t="s">
        <v>34</v>
      </c>
      <c r="M13" s="198">
        <v>325893</v>
      </c>
      <c r="N13" s="138" t="s">
        <v>543</v>
      </c>
      <c r="O13" s="204">
        <v>157607</v>
      </c>
      <c r="P13" s="205" t="s">
        <v>36</v>
      </c>
      <c r="Q13" s="229">
        <v>0.48361578800403815</v>
      </c>
      <c r="R13" s="204">
        <v>0</v>
      </c>
      <c r="S13" s="230">
        <v>0</v>
      </c>
      <c r="T13" s="231">
        <v>168286</v>
      </c>
      <c r="U13" s="232">
        <v>0.51638421199596185</v>
      </c>
      <c r="V13" s="231">
        <v>86467</v>
      </c>
      <c r="W13" s="181"/>
      <c r="X13" s="154"/>
      <c r="Y13" s="6"/>
      <c r="Z13" s="6"/>
      <c r="AA13" s="6"/>
      <c r="AB13" s="6"/>
      <c r="AC13" s="6"/>
      <c r="AD13" s="6"/>
      <c r="AE13" s="6"/>
      <c r="AF13" s="6"/>
    </row>
    <row r="14" spans="1:32" s="264" customFormat="1" ht="17" customHeight="1" x14ac:dyDescent="0.2">
      <c r="A14" s="180">
        <v>12</v>
      </c>
      <c r="B14" s="170" t="s">
        <v>524</v>
      </c>
      <c r="C14" s="171" t="s">
        <v>554</v>
      </c>
      <c r="D14" s="175" t="s">
        <v>566</v>
      </c>
      <c r="E14" s="142" t="s">
        <v>29</v>
      </c>
      <c r="F14" s="143" t="s">
        <v>30</v>
      </c>
      <c r="G14" s="143"/>
      <c r="H14" s="143" t="s">
        <v>564</v>
      </c>
      <c r="I14" s="142" t="s">
        <v>33</v>
      </c>
      <c r="J14" s="249">
        <v>2.6828703703703705E-2</v>
      </c>
      <c r="K14" s="217">
        <v>9</v>
      </c>
      <c r="L14" s="143" t="s">
        <v>41</v>
      </c>
      <c r="M14" s="199">
        <f>O14+R14+T14</f>
        <v>321586</v>
      </c>
      <c r="N14" s="138" t="s">
        <v>47</v>
      </c>
      <c r="O14" s="206">
        <v>45788</v>
      </c>
      <c r="P14" s="206">
        <v>24856</v>
      </c>
      <c r="Q14" s="233">
        <v>0.10864113168240952</v>
      </c>
      <c r="R14" s="206">
        <v>0</v>
      </c>
      <c r="S14" s="237">
        <v>0.23697329052984736</v>
      </c>
      <c r="T14" s="206">
        <v>275798</v>
      </c>
      <c r="U14" s="238">
        <v>0.65438557778774309</v>
      </c>
      <c r="V14" s="206">
        <v>187195</v>
      </c>
      <c r="W14" s="181"/>
      <c r="X14" s="154"/>
      <c r="Y14" s="6"/>
      <c r="Z14" s="6"/>
      <c r="AA14" s="6"/>
      <c r="AB14" s="6"/>
      <c r="AC14" s="6"/>
      <c r="AD14" s="6"/>
      <c r="AE14" s="6"/>
      <c r="AF14" s="6"/>
    </row>
    <row r="15" spans="1:32" s="264" customFormat="1" ht="17" customHeight="1" x14ac:dyDescent="0.2">
      <c r="A15" s="180">
        <v>13</v>
      </c>
      <c r="B15" s="177" t="s">
        <v>48</v>
      </c>
      <c r="C15" s="174" t="s">
        <v>49</v>
      </c>
      <c r="D15" s="174" t="s">
        <v>50</v>
      </c>
      <c r="E15" s="174" t="s">
        <v>29</v>
      </c>
      <c r="F15" s="177" t="s">
        <v>300</v>
      </c>
      <c r="G15" s="177"/>
      <c r="H15" s="189" t="s">
        <v>51</v>
      </c>
      <c r="I15" s="174" t="s">
        <v>531</v>
      </c>
      <c r="J15" s="218">
        <v>0</v>
      </c>
      <c r="K15" s="219">
        <v>0</v>
      </c>
      <c r="L15" s="143" t="s">
        <v>53</v>
      </c>
      <c r="M15" s="199">
        <v>304701</v>
      </c>
      <c r="N15" s="174" t="s">
        <v>87</v>
      </c>
      <c r="O15" s="201">
        <v>224498</v>
      </c>
      <c r="P15" s="201"/>
      <c r="Q15" s="241">
        <v>0.73678130363864902</v>
      </c>
      <c r="R15" s="201"/>
      <c r="S15" s="248">
        <v>0</v>
      </c>
      <c r="T15" s="201">
        <v>80203</v>
      </c>
      <c r="U15" s="241">
        <v>0.26321869636135098</v>
      </c>
      <c r="V15" s="201">
        <v>13116</v>
      </c>
      <c r="W15" s="184"/>
      <c r="X15" s="156"/>
      <c r="Y15" s="24"/>
      <c r="Z15" s="24"/>
      <c r="AA15" s="24"/>
      <c r="AB15" s="24"/>
      <c r="AC15" s="24"/>
      <c r="AD15" s="24"/>
      <c r="AE15" s="24"/>
      <c r="AF15" s="24"/>
    </row>
    <row r="16" spans="1:32" s="264" customFormat="1" ht="17" customHeight="1" x14ac:dyDescent="0.2">
      <c r="A16" s="180">
        <v>14</v>
      </c>
      <c r="B16" s="174" t="s">
        <v>26</v>
      </c>
      <c r="C16" s="174" t="s">
        <v>27</v>
      </c>
      <c r="D16" s="172" t="s">
        <v>77</v>
      </c>
      <c r="E16" s="174" t="s">
        <v>29</v>
      </c>
      <c r="F16" s="173" t="s">
        <v>30</v>
      </c>
      <c r="G16" s="173" t="s">
        <v>31</v>
      </c>
      <c r="H16" s="173" t="s">
        <v>78</v>
      </c>
      <c r="I16" s="172" t="s">
        <v>33</v>
      </c>
      <c r="J16" s="220">
        <v>1.0925925925925926E-2</v>
      </c>
      <c r="K16" s="221">
        <v>33</v>
      </c>
      <c r="L16" s="173" t="s">
        <v>34</v>
      </c>
      <c r="M16" s="200">
        <v>277898</v>
      </c>
      <c r="N16" s="172" t="s">
        <v>42</v>
      </c>
      <c r="O16" s="209">
        <v>182868</v>
      </c>
      <c r="P16" s="209">
        <v>114582</v>
      </c>
      <c r="Q16" s="239">
        <v>0.65804000028787546</v>
      </c>
      <c r="R16" s="209">
        <v>0</v>
      </c>
      <c r="S16" s="240">
        <v>0</v>
      </c>
      <c r="T16" s="209">
        <v>95030</v>
      </c>
      <c r="U16" s="239">
        <v>0.3419599997121246</v>
      </c>
      <c r="V16" s="209">
        <v>44525</v>
      </c>
      <c r="W16" s="181"/>
      <c r="X16" s="154"/>
      <c r="Y16" s="6"/>
      <c r="Z16" s="6"/>
      <c r="AA16" s="6"/>
      <c r="AB16" s="6"/>
      <c r="AC16" s="6"/>
      <c r="AD16" s="6"/>
      <c r="AE16" s="6"/>
      <c r="AF16" s="6"/>
    </row>
    <row r="17" spans="1:32" s="264" customFormat="1" ht="17" customHeight="1" x14ac:dyDescent="0.2">
      <c r="A17" s="180">
        <v>15</v>
      </c>
      <c r="B17" s="170" t="s">
        <v>66</v>
      </c>
      <c r="C17" s="174" t="s">
        <v>67</v>
      </c>
      <c r="D17" s="175" t="s">
        <v>68</v>
      </c>
      <c r="E17" s="142" t="s">
        <v>29</v>
      </c>
      <c r="F17" s="143" t="s">
        <v>64</v>
      </c>
      <c r="G17" s="143"/>
      <c r="H17" s="143" t="s">
        <v>69</v>
      </c>
      <c r="I17" s="142" t="s">
        <v>33</v>
      </c>
      <c r="J17" s="216">
        <v>2.3067129629629628E-2</v>
      </c>
      <c r="K17" s="217">
        <v>2</v>
      </c>
      <c r="L17" s="143" t="s">
        <v>34</v>
      </c>
      <c r="M17" s="290">
        <v>243329</v>
      </c>
      <c r="N17" s="138" t="s">
        <v>544</v>
      </c>
      <c r="O17" s="206">
        <v>187229</v>
      </c>
      <c r="P17" s="206">
        <v>68455</v>
      </c>
      <c r="Q17" s="233">
        <v>0.76944794907306568</v>
      </c>
      <c r="R17" s="206">
        <v>0</v>
      </c>
      <c r="S17" s="237">
        <v>0</v>
      </c>
      <c r="T17" s="206">
        <v>56100</v>
      </c>
      <c r="U17" s="238">
        <v>0.23055205092693432</v>
      </c>
      <c r="V17" s="206">
        <v>28000</v>
      </c>
      <c r="W17" s="181"/>
      <c r="X17" s="154"/>
      <c r="Y17" s="6"/>
      <c r="Z17" s="6"/>
      <c r="AA17" s="6"/>
      <c r="AB17" s="6"/>
      <c r="AC17" s="6"/>
      <c r="AD17" s="6"/>
      <c r="AE17" s="6"/>
      <c r="AF17" s="6"/>
    </row>
    <row r="18" spans="1:32" s="45" customFormat="1" ht="17" customHeight="1" x14ac:dyDescent="0.2">
      <c r="A18" s="180">
        <v>16</v>
      </c>
      <c r="B18" s="177" t="s">
        <v>524</v>
      </c>
      <c r="C18" s="174" t="s">
        <v>554</v>
      </c>
      <c r="D18" s="174" t="s">
        <v>555</v>
      </c>
      <c r="E18" s="174" t="s">
        <v>29</v>
      </c>
      <c r="F18" s="177" t="s">
        <v>30</v>
      </c>
      <c r="G18" s="177"/>
      <c r="H18" s="191" t="s">
        <v>556</v>
      </c>
      <c r="I18" s="174" t="s">
        <v>33</v>
      </c>
      <c r="J18" s="218">
        <v>4.5185185185185182E-2</v>
      </c>
      <c r="K18" s="219">
        <v>5</v>
      </c>
      <c r="L18" s="143" t="s">
        <v>100</v>
      </c>
      <c r="M18" s="199">
        <f>O18+R18+T18</f>
        <v>200543</v>
      </c>
      <c r="N18" s="174" t="s">
        <v>47</v>
      </c>
      <c r="O18" s="201">
        <v>95534</v>
      </c>
      <c r="P18" s="201">
        <v>65822</v>
      </c>
      <c r="Q18" s="241">
        <v>0.39641650829481234</v>
      </c>
      <c r="R18" s="201">
        <v>0</v>
      </c>
      <c r="S18" s="248">
        <v>0.16789999999999999</v>
      </c>
      <c r="T18" s="201">
        <v>105009</v>
      </c>
      <c r="U18" s="241">
        <v>0.43573283982173833</v>
      </c>
      <c r="V18" s="201">
        <v>42899</v>
      </c>
      <c r="W18" s="184"/>
      <c r="X18" s="156"/>
      <c r="Y18" s="24"/>
      <c r="Z18" s="24"/>
      <c r="AA18" s="24"/>
      <c r="AB18" s="24"/>
      <c r="AC18" s="24"/>
      <c r="AD18" s="24"/>
      <c r="AE18" s="24"/>
      <c r="AF18" s="24"/>
    </row>
    <row r="19" spans="1:32" s="45" customFormat="1" ht="17" customHeight="1" x14ac:dyDescent="0.2">
      <c r="A19" s="180">
        <v>17</v>
      </c>
      <c r="B19" s="170" t="s">
        <v>37</v>
      </c>
      <c r="C19" s="171" t="s">
        <v>37</v>
      </c>
      <c r="D19" s="175" t="s">
        <v>514</v>
      </c>
      <c r="E19" s="142" t="s">
        <v>29</v>
      </c>
      <c r="F19" s="143" t="s">
        <v>64</v>
      </c>
      <c r="G19" s="143"/>
      <c r="H19" s="143" t="s">
        <v>93</v>
      </c>
      <c r="I19" s="142" t="s">
        <v>33</v>
      </c>
      <c r="J19" s="216">
        <v>1.7361111111111112E-2</v>
      </c>
      <c r="K19" s="217">
        <v>2</v>
      </c>
      <c r="L19" s="143" t="s">
        <v>41</v>
      </c>
      <c r="M19" s="289">
        <v>196636</v>
      </c>
      <c r="N19" s="138" t="s">
        <v>42</v>
      </c>
      <c r="O19" s="206">
        <v>157367</v>
      </c>
      <c r="P19" s="206">
        <v>78957</v>
      </c>
      <c r="Q19" s="233">
        <f>O19/M19</f>
        <v>0.80029597835594701</v>
      </c>
      <c r="R19" s="206">
        <v>0</v>
      </c>
      <c r="S19" s="279">
        <v>0</v>
      </c>
      <c r="T19" s="206">
        <v>39269</v>
      </c>
      <c r="U19" s="233">
        <f>T19/M19</f>
        <v>0.19970402164405296</v>
      </c>
      <c r="V19" s="206"/>
      <c r="W19" s="181"/>
      <c r="X19" s="154"/>
      <c r="Y19" s="6"/>
      <c r="Z19" s="6"/>
      <c r="AA19" s="6"/>
      <c r="AB19" s="6"/>
      <c r="AC19" s="6"/>
      <c r="AD19" s="6"/>
      <c r="AE19" s="6"/>
      <c r="AF19" s="6"/>
    </row>
    <row r="20" spans="1:32" s="45" customFormat="1" ht="17" customHeight="1" x14ac:dyDescent="0.2">
      <c r="A20" s="180">
        <v>18</v>
      </c>
      <c r="B20" s="138" t="s">
        <v>524</v>
      </c>
      <c r="C20" s="138" t="s">
        <v>554</v>
      </c>
      <c r="D20" s="138" t="s">
        <v>286</v>
      </c>
      <c r="E20" s="139" t="s">
        <v>29</v>
      </c>
      <c r="F20" s="139" t="s">
        <v>30</v>
      </c>
      <c r="G20" s="139"/>
      <c r="H20" s="139" t="s">
        <v>565</v>
      </c>
      <c r="I20" s="139" t="s">
        <v>33</v>
      </c>
      <c r="J20" s="216">
        <v>2.7766203703703703E-2</v>
      </c>
      <c r="K20" s="217">
        <v>23</v>
      </c>
      <c r="L20" s="143" t="s">
        <v>41</v>
      </c>
      <c r="M20" s="199">
        <f>O20+R20+T20</f>
        <v>184780</v>
      </c>
      <c r="N20" s="138" t="s">
        <v>47</v>
      </c>
      <c r="O20" s="206">
        <v>105924</v>
      </c>
      <c r="P20" s="206">
        <v>42115</v>
      </c>
      <c r="Q20" s="233">
        <v>0.57324385756034202</v>
      </c>
      <c r="R20" s="206">
        <v>0</v>
      </c>
      <c r="S20" s="230">
        <v>0</v>
      </c>
      <c r="T20" s="206">
        <v>78856</v>
      </c>
      <c r="U20" s="233">
        <v>0.42675614243965798</v>
      </c>
      <c r="V20" s="206">
        <v>44595</v>
      </c>
      <c r="W20" s="184"/>
      <c r="X20" s="157"/>
      <c r="Y20" s="30"/>
      <c r="Z20" s="30"/>
      <c r="AA20" s="30"/>
      <c r="AB20" s="30"/>
      <c r="AC20" s="30"/>
      <c r="AD20" s="30"/>
      <c r="AE20" s="30"/>
      <c r="AF20" s="30"/>
    </row>
    <row r="21" spans="1:32" s="45" customFormat="1" ht="17" customHeight="1" x14ac:dyDescent="0.2">
      <c r="A21" s="180">
        <v>19</v>
      </c>
      <c r="B21" s="138" t="s">
        <v>48</v>
      </c>
      <c r="C21" s="174" t="s">
        <v>49</v>
      </c>
      <c r="D21" s="174" t="s">
        <v>79</v>
      </c>
      <c r="E21" s="174" t="s">
        <v>29</v>
      </c>
      <c r="F21" s="177" t="s">
        <v>80</v>
      </c>
      <c r="G21" s="177" t="s">
        <v>81</v>
      </c>
      <c r="H21" s="191" t="s">
        <v>82</v>
      </c>
      <c r="I21" s="174" t="s">
        <v>531</v>
      </c>
      <c r="J21" s="218">
        <v>0</v>
      </c>
      <c r="K21" s="219">
        <v>0</v>
      </c>
      <c r="L21" s="143" t="s">
        <v>53</v>
      </c>
      <c r="M21" s="199">
        <v>155649</v>
      </c>
      <c r="N21" s="174" t="s">
        <v>87</v>
      </c>
      <c r="O21" s="201">
        <v>116669</v>
      </c>
      <c r="P21" s="201"/>
      <c r="Q21" s="235">
        <v>0.74956472576116773</v>
      </c>
      <c r="R21" s="201"/>
      <c r="S21" s="247">
        <v>0</v>
      </c>
      <c r="T21" s="201">
        <v>38980</v>
      </c>
      <c r="U21" s="235">
        <v>0.25043527423883222</v>
      </c>
      <c r="V21" s="201">
        <v>8115</v>
      </c>
      <c r="W21" s="181"/>
      <c r="X21" s="154"/>
      <c r="Y21" s="6"/>
      <c r="Z21" s="6"/>
      <c r="AA21" s="6"/>
      <c r="AB21" s="6"/>
      <c r="AC21" s="6"/>
      <c r="AD21" s="6"/>
      <c r="AE21" s="6"/>
      <c r="AF21" s="6"/>
    </row>
    <row r="22" spans="1:32" s="45" customFormat="1" ht="17" customHeight="1" x14ac:dyDescent="0.2">
      <c r="A22" s="180">
        <v>20</v>
      </c>
      <c r="B22" s="174" t="s">
        <v>37</v>
      </c>
      <c r="C22" s="174" t="s">
        <v>37</v>
      </c>
      <c r="D22" s="174" t="s">
        <v>517</v>
      </c>
      <c r="E22" s="174" t="s">
        <v>29</v>
      </c>
      <c r="F22" s="177" t="s">
        <v>89</v>
      </c>
      <c r="G22" s="177" t="s">
        <v>90</v>
      </c>
      <c r="H22" s="194" t="s">
        <v>91</v>
      </c>
      <c r="I22" s="174" t="s">
        <v>33</v>
      </c>
      <c r="J22" s="218">
        <v>5.2083333333333336E-2</v>
      </c>
      <c r="K22" s="219">
        <v>4</v>
      </c>
      <c r="L22" s="143" t="s">
        <v>41</v>
      </c>
      <c r="M22" s="199">
        <v>150469</v>
      </c>
      <c r="N22" s="174" t="s">
        <v>42</v>
      </c>
      <c r="O22" s="201">
        <v>150469</v>
      </c>
      <c r="P22" s="201">
        <v>79629</v>
      </c>
      <c r="Q22" s="233">
        <f>O22/M22</f>
        <v>1</v>
      </c>
      <c r="R22" s="206">
        <v>0</v>
      </c>
      <c r="S22" s="279">
        <v>0</v>
      </c>
      <c r="T22" s="201">
        <v>0</v>
      </c>
      <c r="U22" s="233">
        <f>T22/M22</f>
        <v>0</v>
      </c>
      <c r="V22" s="201"/>
      <c r="W22" s="184"/>
      <c r="X22" s="156"/>
      <c r="Y22" s="24"/>
      <c r="Z22" s="24"/>
      <c r="AA22" s="24"/>
      <c r="AB22" s="24"/>
      <c r="AC22" s="24"/>
      <c r="AD22" s="24"/>
      <c r="AE22" s="24"/>
      <c r="AF22" s="24"/>
    </row>
    <row r="23" spans="1:32" s="45" customFormat="1" ht="17" customHeight="1" x14ac:dyDescent="0.2">
      <c r="A23" s="180">
        <v>21</v>
      </c>
      <c r="B23" s="251" t="s">
        <v>48</v>
      </c>
      <c r="C23" s="252" t="s">
        <v>83</v>
      </c>
      <c r="D23" s="258" t="s">
        <v>84</v>
      </c>
      <c r="E23" s="252" t="s">
        <v>29</v>
      </c>
      <c r="F23" s="271" t="s">
        <v>64</v>
      </c>
      <c r="G23" s="271" t="s">
        <v>85</v>
      </c>
      <c r="H23" s="271" t="s">
        <v>86</v>
      </c>
      <c r="I23" s="271" t="s">
        <v>33</v>
      </c>
      <c r="J23" s="255">
        <v>2.3819444444444445E-2</v>
      </c>
      <c r="K23" s="256">
        <v>4</v>
      </c>
      <c r="L23" s="254" t="s">
        <v>53</v>
      </c>
      <c r="M23" s="204">
        <v>147724</v>
      </c>
      <c r="N23" s="258" t="s">
        <v>87</v>
      </c>
      <c r="O23" s="205">
        <v>62025</v>
      </c>
      <c r="P23" s="205"/>
      <c r="Q23" s="232">
        <v>0.41987084021553706</v>
      </c>
      <c r="R23" s="205"/>
      <c r="S23" s="272">
        <v>0</v>
      </c>
      <c r="T23" s="205">
        <v>85699</v>
      </c>
      <c r="U23" s="232">
        <v>0.58012915978446289</v>
      </c>
      <c r="V23" s="205">
        <v>39547</v>
      </c>
      <c r="W23" s="273"/>
      <c r="X23" s="274"/>
      <c r="Y23" s="275"/>
      <c r="Z23" s="275"/>
      <c r="AA23" s="275"/>
      <c r="AB23" s="275"/>
      <c r="AC23" s="275"/>
      <c r="AD23" s="275"/>
      <c r="AE23" s="275"/>
      <c r="AF23" s="275"/>
    </row>
    <row r="24" spans="1:32" s="45" customFormat="1" ht="17" customHeight="1" x14ac:dyDescent="0.2">
      <c r="A24" s="180">
        <v>22</v>
      </c>
      <c r="B24" s="174" t="s">
        <v>37</v>
      </c>
      <c r="C24" s="174" t="s">
        <v>37</v>
      </c>
      <c r="D24" s="177" t="s">
        <v>520</v>
      </c>
      <c r="E24" s="174" t="s">
        <v>29</v>
      </c>
      <c r="F24" s="177" t="s">
        <v>102</v>
      </c>
      <c r="G24" s="177"/>
      <c r="H24" s="191" t="s">
        <v>550</v>
      </c>
      <c r="I24" s="177" t="s">
        <v>33</v>
      </c>
      <c r="J24" s="218">
        <v>2.0833333333333332E-2</v>
      </c>
      <c r="K24" s="219">
        <v>4</v>
      </c>
      <c r="L24" s="143" t="s">
        <v>41</v>
      </c>
      <c r="M24" s="199">
        <v>147296</v>
      </c>
      <c r="N24" s="174" t="s">
        <v>42</v>
      </c>
      <c r="O24" s="201">
        <v>143419</v>
      </c>
      <c r="P24" s="201">
        <v>75510</v>
      </c>
      <c r="Q24" s="233">
        <f>O24/M24</f>
        <v>0.97367885074951122</v>
      </c>
      <c r="R24" s="206">
        <v>0</v>
      </c>
      <c r="S24" s="279">
        <v>0</v>
      </c>
      <c r="T24" s="201">
        <v>3877</v>
      </c>
      <c r="U24" s="233">
        <f>T24/M24</f>
        <v>2.6321149250488812E-2</v>
      </c>
      <c r="V24" s="201"/>
      <c r="W24" s="184"/>
      <c r="X24" s="156"/>
      <c r="Y24" s="24"/>
      <c r="Z24" s="24"/>
      <c r="AA24" s="24"/>
      <c r="AB24" s="24"/>
      <c r="AC24" s="24"/>
      <c r="AD24" s="24"/>
      <c r="AE24" s="24"/>
      <c r="AF24" s="24"/>
    </row>
    <row r="25" spans="1:32" s="45" customFormat="1" ht="17" customHeight="1" x14ac:dyDescent="0.2">
      <c r="A25" s="180">
        <v>23</v>
      </c>
      <c r="B25" s="138" t="s">
        <v>26</v>
      </c>
      <c r="C25" s="138" t="s">
        <v>27</v>
      </c>
      <c r="D25" s="138" t="s">
        <v>94</v>
      </c>
      <c r="E25" s="139" t="s">
        <v>29</v>
      </c>
      <c r="F25" s="139" t="s">
        <v>95</v>
      </c>
      <c r="G25" s="139" t="s">
        <v>36</v>
      </c>
      <c r="H25" s="139" t="s">
        <v>96</v>
      </c>
      <c r="I25" s="139" t="s">
        <v>33</v>
      </c>
      <c r="J25" s="216">
        <v>4.1851851851851848E-2</v>
      </c>
      <c r="K25" s="217">
        <v>5</v>
      </c>
      <c r="L25" s="143" t="s">
        <v>34</v>
      </c>
      <c r="M25" s="198">
        <v>128707</v>
      </c>
      <c r="N25" s="138" t="s">
        <v>42</v>
      </c>
      <c r="O25" s="206">
        <v>102411</v>
      </c>
      <c r="P25" s="207">
        <v>63950</v>
      </c>
      <c r="Q25" s="233">
        <v>0.79569098805814753</v>
      </c>
      <c r="R25" s="198">
        <v>0</v>
      </c>
      <c r="S25" s="230">
        <v>0</v>
      </c>
      <c r="T25" s="206">
        <v>26296</v>
      </c>
      <c r="U25" s="233">
        <v>0.20430901194185241</v>
      </c>
      <c r="V25" s="207">
        <v>12702</v>
      </c>
      <c r="W25" s="181"/>
      <c r="X25" s="154"/>
      <c r="Y25" s="6"/>
      <c r="Z25" s="6"/>
      <c r="AA25" s="6"/>
      <c r="AB25" s="6"/>
      <c r="AC25" s="6"/>
      <c r="AD25" s="6"/>
      <c r="AE25" s="6"/>
      <c r="AF25" s="6"/>
    </row>
    <row r="26" spans="1:32" s="45" customFormat="1" ht="17" customHeight="1" x14ac:dyDescent="0.2">
      <c r="A26" s="180">
        <v>24</v>
      </c>
      <c r="B26" s="170" t="s">
        <v>37</v>
      </c>
      <c r="C26" s="171" t="s">
        <v>37</v>
      </c>
      <c r="D26" s="172" t="s">
        <v>513</v>
      </c>
      <c r="E26" s="142" t="s">
        <v>29</v>
      </c>
      <c r="F26" s="143" t="s">
        <v>309</v>
      </c>
      <c r="G26" s="143" t="s">
        <v>373</v>
      </c>
      <c r="H26" s="143" t="s">
        <v>523</v>
      </c>
      <c r="I26" s="143" t="s">
        <v>33</v>
      </c>
      <c r="J26" s="216">
        <v>3.4722222222222224E-2</v>
      </c>
      <c r="K26" s="217">
        <v>4</v>
      </c>
      <c r="L26" s="143" t="s">
        <v>41</v>
      </c>
      <c r="M26" s="199">
        <v>126166</v>
      </c>
      <c r="N26" s="138" t="s">
        <v>42</v>
      </c>
      <c r="O26" s="206">
        <v>118835</v>
      </c>
      <c r="P26" s="206">
        <v>55378</v>
      </c>
      <c r="Q26" s="233">
        <f>O26/M26</f>
        <v>0.94189401265000083</v>
      </c>
      <c r="R26" s="206">
        <v>0</v>
      </c>
      <c r="S26" s="279">
        <v>0</v>
      </c>
      <c r="T26" s="206">
        <v>7331</v>
      </c>
      <c r="U26" s="233">
        <f>T26/M26</f>
        <v>5.8105987349999208E-2</v>
      </c>
      <c r="V26" s="206"/>
      <c r="W26" s="181"/>
      <c r="X26" s="154"/>
      <c r="Y26" s="6"/>
      <c r="Z26" s="6"/>
      <c r="AA26" s="6"/>
      <c r="AB26" s="6"/>
      <c r="AC26" s="6"/>
      <c r="AD26" s="6"/>
      <c r="AE26" s="6"/>
      <c r="AF26" s="6"/>
    </row>
    <row r="27" spans="1:32" s="45" customFormat="1" ht="17" customHeight="1" x14ac:dyDescent="0.2">
      <c r="A27" s="180">
        <v>25</v>
      </c>
      <c r="B27" s="138" t="s">
        <v>48</v>
      </c>
      <c r="C27" s="138" t="s">
        <v>49</v>
      </c>
      <c r="D27" s="138" t="s">
        <v>137</v>
      </c>
      <c r="E27" s="139" t="s">
        <v>29</v>
      </c>
      <c r="F27" s="139" t="s">
        <v>308</v>
      </c>
      <c r="G27" s="139" t="s">
        <v>113</v>
      </c>
      <c r="H27" s="139" t="s">
        <v>138</v>
      </c>
      <c r="I27" s="139" t="s">
        <v>33</v>
      </c>
      <c r="J27" s="216">
        <v>1.6250000000000001E-2</v>
      </c>
      <c r="K27" s="217">
        <v>4</v>
      </c>
      <c r="L27" s="143" t="s">
        <v>53</v>
      </c>
      <c r="M27" s="199">
        <v>113759</v>
      </c>
      <c r="N27" s="138" t="s">
        <v>87</v>
      </c>
      <c r="O27" s="206">
        <v>91078</v>
      </c>
      <c r="P27" s="206"/>
      <c r="Q27" s="233">
        <v>0.80062236834008738</v>
      </c>
      <c r="R27" s="206"/>
      <c r="S27" s="230">
        <v>0</v>
      </c>
      <c r="T27" s="206">
        <v>22681</v>
      </c>
      <c r="U27" s="233">
        <v>0.19937763165991262</v>
      </c>
      <c r="V27" s="206">
        <v>6860</v>
      </c>
      <c r="W27" s="185"/>
      <c r="X27" s="2"/>
      <c r="Y27" s="3"/>
      <c r="Z27" s="3"/>
      <c r="AA27" s="3"/>
      <c r="AB27" s="3"/>
      <c r="AC27" s="3"/>
      <c r="AD27" s="3"/>
      <c r="AE27" s="3"/>
      <c r="AF27" s="3"/>
    </row>
    <row r="28" spans="1:32" s="45" customFormat="1" ht="17" customHeight="1" x14ac:dyDescent="0.2">
      <c r="A28" s="180">
        <v>26</v>
      </c>
      <c r="B28" s="251" t="s">
        <v>26</v>
      </c>
      <c r="C28" s="252" t="s">
        <v>27</v>
      </c>
      <c r="D28" s="253" t="s">
        <v>101</v>
      </c>
      <c r="E28" s="252" t="s">
        <v>29</v>
      </c>
      <c r="F28" s="254" t="s">
        <v>102</v>
      </c>
      <c r="G28" s="254" t="s">
        <v>36</v>
      </c>
      <c r="H28" s="254" t="s">
        <v>103</v>
      </c>
      <c r="I28" s="252" t="s">
        <v>33</v>
      </c>
      <c r="J28" s="255">
        <v>3.1446759259259258E-2</v>
      </c>
      <c r="K28" s="256">
        <v>4</v>
      </c>
      <c r="L28" s="254" t="s">
        <v>34</v>
      </c>
      <c r="M28" s="257">
        <v>106311</v>
      </c>
      <c r="N28" s="258" t="s">
        <v>42</v>
      </c>
      <c r="O28" s="205">
        <v>88183</v>
      </c>
      <c r="P28" s="205">
        <v>50989</v>
      </c>
      <c r="Q28" s="232">
        <v>0.82948142713359863</v>
      </c>
      <c r="R28" s="205">
        <v>0</v>
      </c>
      <c r="S28" s="259">
        <v>0</v>
      </c>
      <c r="T28" s="205">
        <v>18128</v>
      </c>
      <c r="U28" s="260">
        <v>0.1705185728664014</v>
      </c>
      <c r="V28" s="205">
        <v>10221</v>
      </c>
      <c r="W28" s="261"/>
      <c r="X28" s="262"/>
      <c r="Y28" s="263"/>
      <c r="Z28" s="263"/>
      <c r="AA28" s="263"/>
      <c r="AB28" s="263"/>
      <c r="AC28" s="263"/>
      <c r="AD28" s="263"/>
      <c r="AE28" s="263"/>
      <c r="AF28" s="263"/>
    </row>
    <row r="29" spans="1:32" s="45" customFormat="1" ht="17" customHeight="1" x14ac:dyDescent="0.2">
      <c r="A29" s="180">
        <v>27</v>
      </c>
      <c r="B29" s="251" t="s">
        <v>48</v>
      </c>
      <c r="C29" s="252" t="s">
        <v>83</v>
      </c>
      <c r="D29" s="266" t="s">
        <v>115</v>
      </c>
      <c r="E29" s="266" t="s">
        <v>29</v>
      </c>
      <c r="F29" s="251" t="s">
        <v>64</v>
      </c>
      <c r="G29" s="251" t="s">
        <v>85</v>
      </c>
      <c r="H29" s="266" t="s">
        <v>117</v>
      </c>
      <c r="I29" s="266" t="s">
        <v>33</v>
      </c>
      <c r="J29" s="267">
        <v>1.773148148148148E-2</v>
      </c>
      <c r="K29" s="268">
        <v>0</v>
      </c>
      <c r="L29" s="254" t="s">
        <v>53</v>
      </c>
      <c r="M29" s="231">
        <v>106044</v>
      </c>
      <c r="N29" s="266" t="s">
        <v>87</v>
      </c>
      <c r="O29" s="231">
        <v>49672</v>
      </c>
      <c r="P29" s="231"/>
      <c r="Q29" s="269">
        <v>0.46840933951944475</v>
      </c>
      <c r="R29" s="231"/>
      <c r="S29" s="278">
        <v>0</v>
      </c>
      <c r="T29" s="231">
        <v>56372</v>
      </c>
      <c r="U29" s="269">
        <v>0.53159066048055525</v>
      </c>
      <c r="V29" s="231">
        <v>28806</v>
      </c>
      <c r="W29" s="261"/>
      <c r="X29" s="262"/>
      <c r="Y29" s="263"/>
      <c r="Z29" s="263"/>
      <c r="AA29" s="263"/>
      <c r="AB29" s="263"/>
      <c r="AC29" s="263"/>
      <c r="AD29" s="263"/>
      <c r="AE29" s="263"/>
      <c r="AF29" s="263"/>
    </row>
    <row r="30" spans="1:32" s="45" customFormat="1" ht="17" customHeight="1" x14ac:dyDescent="0.2">
      <c r="A30" s="180">
        <v>28</v>
      </c>
      <c r="B30" s="177" t="s">
        <v>37</v>
      </c>
      <c r="C30" s="174" t="s">
        <v>37</v>
      </c>
      <c r="D30" s="174" t="s">
        <v>107</v>
      </c>
      <c r="E30" s="174" t="s">
        <v>29</v>
      </c>
      <c r="F30" s="177" t="s">
        <v>64</v>
      </c>
      <c r="G30" s="177" t="s">
        <v>85</v>
      </c>
      <c r="H30" s="174" t="s">
        <v>108</v>
      </c>
      <c r="I30" s="174" t="s">
        <v>33</v>
      </c>
      <c r="J30" s="218">
        <v>2.0833333333333332E-2</v>
      </c>
      <c r="K30" s="219">
        <v>4</v>
      </c>
      <c r="L30" s="143" t="s">
        <v>41</v>
      </c>
      <c r="M30" s="199">
        <v>100818</v>
      </c>
      <c r="N30" s="174" t="s">
        <v>42</v>
      </c>
      <c r="O30" s="201">
        <v>96057</v>
      </c>
      <c r="P30" s="201">
        <v>48086</v>
      </c>
      <c r="Q30" s="233">
        <f>O30/M30</f>
        <v>0.9527762899482235</v>
      </c>
      <c r="R30" s="206">
        <v>0</v>
      </c>
      <c r="S30" s="279">
        <v>0</v>
      </c>
      <c r="T30" s="201">
        <v>4761</v>
      </c>
      <c r="U30" s="233">
        <f>T30/M30</f>
        <v>4.7223710051776467E-2</v>
      </c>
      <c r="V30" s="201"/>
      <c r="W30" s="184"/>
      <c r="X30" s="156"/>
      <c r="Y30" s="24"/>
      <c r="Z30" s="24"/>
      <c r="AA30" s="24"/>
      <c r="AB30" s="24"/>
      <c r="AC30" s="24"/>
      <c r="AD30" s="24"/>
      <c r="AE30" s="24"/>
      <c r="AF30" s="24"/>
    </row>
    <row r="31" spans="1:32" s="45" customFormat="1" ht="17" customHeight="1" x14ac:dyDescent="0.2">
      <c r="A31" s="180">
        <v>29</v>
      </c>
      <c r="B31" s="174" t="s">
        <v>37</v>
      </c>
      <c r="C31" s="174" t="s">
        <v>37</v>
      </c>
      <c r="D31" s="174" t="s">
        <v>511</v>
      </c>
      <c r="E31" s="174" t="s">
        <v>29</v>
      </c>
      <c r="F31" s="177" t="s">
        <v>308</v>
      </c>
      <c r="G31" s="177" t="s">
        <v>105</v>
      </c>
      <c r="H31" s="191" t="s">
        <v>106</v>
      </c>
      <c r="I31" s="174" t="s">
        <v>33</v>
      </c>
      <c r="J31" s="218">
        <v>3.4722222222222224E-2</v>
      </c>
      <c r="K31" s="219">
        <v>2</v>
      </c>
      <c r="L31" s="143" t="s">
        <v>41</v>
      </c>
      <c r="M31" s="199">
        <v>93232</v>
      </c>
      <c r="N31" s="174" t="s">
        <v>42</v>
      </c>
      <c r="O31" s="201">
        <v>89838</v>
      </c>
      <c r="P31" s="201">
        <v>52241</v>
      </c>
      <c r="Q31" s="233">
        <f>O31/M31</f>
        <v>0.96359619014930498</v>
      </c>
      <c r="R31" s="206">
        <v>0</v>
      </c>
      <c r="S31" s="279">
        <v>0</v>
      </c>
      <c r="T31" s="201">
        <v>3394</v>
      </c>
      <c r="U31" s="233">
        <f>T31/M31</f>
        <v>3.6403809850695037E-2</v>
      </c>
      <c r="V31" s="201"/>
      <c r="W31" s="184"/>
      <c r="X31" s="157"/>
      <c r="Y31" s="30"/>
      <c r="Z31" s="30"/>
      <c r="AA31" s="30"/>
      <c r="AB31" s="30"/>
      <c r="AC31" s="30"/>
      <c r="AD31" s="30"/>
      <c r="AE31" s="30"/>
      <c r="AF31" s="30"/>
    </row>
    <row r="32" spans="1:32" s="45" customFormat="1" ht="17" customHeight="1" x14ac:dyDescent="0.2">
      <c r="A32" s="180">
        <v>30</v>
      </c>
      <c r="B32" s="170" t="s">
        <v>26</v>
      </c>
      <c r="C32" s="174" t="s">
        <v>27</v>
      </c>
      <c r="D32" s="175" t="s">
        <v>139</v>
      </c>
      <c r="E32" s="142" t="s">
        <v>29</v>
      </c>
      <c r="F32" s="143" t="s">
        <v>140</v>
      </c>
      <c r="G32" s="143" t="s">
        <v>36</v>
      </c>
      <c r="H32" s="143" t="s">
        <v>141</v>
      </c>
      <c r="I32" s="142" t="s">
        <v>33</v>
      </c>
      <c r="J32" s="216">
        <v>1.8217592592592594E-2</v>
      </c>
      <c r="K32" s="217">
        <v>11</v>
      </c>
      <c r="L32" s="143" t="s">
        <v>34</v>
      </c>
      <c r="M32" s="199">
        <v>91986</v>
      </c>
      <c r="N32" s="138" t="s">
        <v>42</v>
      </c>
      <c r="O32" s="206">
        <v>70011</v>
      </c>
      <c r="P32" s="206">
        <v>48175</v>
      </c>
      <c r="Q32" s="233">
        <v>0.76110495075337548</v>
      </c>
      <c r="R32" s="206">
        <v>0</v>
      </c>
      <c r="S32" s="237">
        <v>0</v>
      </c>
      <c r="T32" s="206">
        <v>21975</v>
      </c>
      <c r="U32" s="238">
        <v>0.2388950492466245</v>
      </c>
      <c r="V32" s="206">
        <v>14891</v>
      </c>
      <c r="W32" s="181"/>
      <c r="X32" s="154"/>
      <c r="Y32" s="6"/>
      <c r="Z32" s="6"/>
      <c r="AA32" s="6"/>
      <c r="AB32" s="6"/>
      <c r="AC32" s="6"/>
      <c r="AD32" s="6"/>
      <c r="AE32" s="6"/>
      <c r="AF32" s="6"/>
    </row>
    <row r="33" spans="1:32" s="45" customFormat="1" ht="17" customHeight="1" x14ac:dyDescent="0.2">
      <c r="A33" s="180">
        <v>31</v>
      </c>
      <c r="B33" s="138" t="s">
        <v>37</v>
      </c>
      <c r="C33" s="138" t="s">
        <v>37</v>
      </c>
      <c r="D33" s="138" t="s">
        <v>521</v>
      </c>
      <c r="E33" s="139" t="s">
        <v>29</v>
      </c>
      <c r="F33" s="139" t="s">
        <v>146</v>
      </c>
      <c r="G33" s="139" t="s">
        <v>167</v>
      </c>
      <c r="H33" s="139" t="s">
        <v>545</v>
      </c>
      <c r="I33" s="139" t="s">
        <v>33</v>
      </c>
      <c r="J33" s="216">
        <v>1.0416666666666666E-2</v>
      </c>
      <c r="K33" s="217">
        <v>2</v>
      </c>
      <c r="L33" s="143" t="s">
        <v>34</v>
      </c>
      <c r="M33" s="199">
        <v>88226</v>
      </c>
      <c r="N33" s="138" t="s">
        <v>42</v>
      </c>
      <c r="O33" s="206">
        <v>54191</v>
      </c>
      <c r="P33" s="206">
        <v>33936</v>
      </c>
      <c r="Q33" s="233">
        <f>O33/M33</f>
        <v>0.61422936549316531</v>
      </c>
      <c r="R33" s="206">
        <v>0</v>
      </c>
      <c r="S33" s="279">
        <v>0</v>
      </c>
      <c r="T33" s="206">
        <v>34035</v>
      </c>
      <c r="U33" s="233">
        <f>T33/M33</f>
        <v>0.38577063450683474</v>
      </c>
      <c r="V33" s="206"/>
      <c r="W33" s="184"/>
      <c r="X33" s="157"/>
      <c r="Y33" s="30"/>
      <c r="Z33" s="30"/>
      <c r="AA33" s="30"/>
      <c r="AB33" s="30"/>
      <c r="AC33" s="30"/>
      <c r="AD33" s="30"/>
      <c r="AE33" s="30"/>
      <c r="AF33" s="30"/>
    </row>
    <row r="34" spans="1:32" s="45" customFormat="1" ht="17" customHeight="1" x14ac:dyDescent="0.2">
      <c r="A34" s="180">
        <v>32</v>
      </c>
      <c r="B34" s="174" t="s">
        <v>37</v>
      </c>
      <c r="C34" s="171" t="s">
        <v>37</v>
      </c>
      <c r="D34" s="175" t="s">
        <v>121</v>
      </c>
      <c r="E34" s="142" t="s">
        <v>29</v>
      </c>
      <c r="F34" s="143" t="s">
        <v>318</v>
      </c>
      <c r="G34" s="143"/>
      <c r="H34" s="143" t="s">
        <v>123</v>
      </c>
      <c r="I34" s="142" t="s">
        <v>33</v>
      </c>
      <c r="J34" s="216">
        <v>2.0833333333333332E-2</v>
      </c>
      <c r="K34" s="217">
        <v>4</v>
      </c>
      <c r="L34" s="143" t="s">
        <v>41</v>
      </c>
      <c r="M34" s="198">
        <v>81464</v>
      </c>
      <c r="N34" s="138" t="s">
        <v>42</v>
      </c>
      <c r="O34" s="206">
        <v>70904</v>
      </c>
      <c r="P34" s="206">
        <v>42058</v>
      </c>
      <c r="Q34" s="233">
        <f>O34/M34</f>
        <v>0.87037218894235491</v>
      </c>
      <c r="R34" s="206">
        <v>0</v>
      </c>
      <c r="S34" s="279">
        <v>0</v>
      </c>
      <c r="T34" s="206">
        <v>10560</v>
      </c>
      <c r="U34" s="233">
        <f>T34/M34</f>
        <v>0.12962781105764509</v>
      </c>
      <c r="V34" s="206"/>
      <c r="W34" s="181"/>
      <c r="X34" s="154"/>
      <c r="Y34" s="6"/>
      <c r="Z34" s="6"/>
      <c r="AA34" s="6"/>
      <c r="AB34" s="6"/>
      <c r="AC34" s="6"/>
      <c r="AD34" s="6"/>
      <c r="AE34" s="6"/>
      <c r="AF34" s="6"/>
    </row>
    <row r="35" spans="1:32" s="45" customFormat="1" ht="17" customHeight="1" x14ac:dyDescent="0.2">
      <c r="A35" s="180">
        <v>33</v>
      </c>
      <c r="B35" s="177" t="s">
        <v>37</v>
      </c>
      <c r="C35" s="138" t="s">
        <v>37</v>
      </c>
      <c r="D35" s="138" t="s">
        <v>112</v>
      </c>
      <c r="E35" s="139" t="s">
        <v>29</v>
      </c>
      <c r="F35" s="139" t="s">
        <v>308</v>
      </c>
      <c r="G35" s="139" t="s">
        <v>113</v>
      </c>
      <c r="H35" s="139" t="s">
        <v>114</v>
      </c>
      <c r="I35" s="139" t="s">
        <v>33</v>
      </c>
      <c r="J35" s="216">
        <v>3.125E-2</v>
      </c>
      <c r="K35" s="217">
        <v>4</v>
      </c>
      <c r="L35" s="143" t="s">
        <v>41</v>
      </c>
      <c r="M35" s="198">
        <v>73723</v>
      </c>
      <c r="N35" s="138" t="s">
        <v>42</v>
      </c>
      <c r="O35" s="206">
        <v>70083</v>
      </c>
      <c r="P35" s="207">
        <v>36727</v>
      </c>
      <c r="Q35" s="233">
        <f>O35/M35</f>
        <v>0.95062599188855579</v>
      </c>
      <c r="R35" s="206">
        <v>0</v>
      </c>
      <c r="S35" s="279">
        <v>0</v>
      </c>
      <c r="T35" s="206">
        <v>3640</v>
      </c>
      <c r="U35" s="233">
        <f>T35/M35</f>
        <v>4.9374008111444191E-2</v>
      </c>
      <c r="V35" s="234"/>
      <c r="W35" s="181"/>
      <c r="X35" s="154"/>
      <c r="Y35" s="6"/>
      <c r="Z35" s="6"/>
      <c r="AA35" s="6"/>
      <c r="AB35" s="6"/>
      <c r="AC35" s="6"/>
      <c r="AD35" s="6"/>
      <c r="AE35" s="6"/>
      <c r="AF35" s="6"/>
    </row>
    <row r="36" spans="1:32" s="45" customFormat="1" ht="17" customHeight="1" x14ac:dyDescent="0.2">
      <c r="A36" s="180">
        <v>34</v>
      </c>
      <c r="B36" s="174" t="s">
        <v>37</v>
      </c>
      <c r="C36" s="138" t="s">
        <v>37</v>
      </c>
      <c r="D36" s="138" t="s">
        <v>124</v>
      </c>
      <c r="E36" s="139" t="s">
        <v>29</v>
      </c>
      <c r="F36" s="139" t="s">
        <v>300</v>
      </c>
      <c r="G36" s="139"/>
      <c r="H36" s="139" t="s">
        <v>125</v>
      </c>
      <c r="I36" s="139" t="s">
        <v>33</v>
      </c>
      <c r="J36" s="216">
        <v>3.4722222222222224E-2</v>
      </c>
      <c r="K36" s="217">
        <v>1</v>
      </c>
      <c r="L36" s="143" t="s">
        <v>41</v>
      </c>
      <c r="M36" s="198">
        <v>72441</v>
      </c>
      <c r="N36" s="138" t="s">
        <v>42</v>
      </c>
      <c r="O36" s="206">
        <v>71030</v>
      </c>
      <c r="P36" s="207">
        <v>38501</v>
      </c>
      <c r="Q36" s="233">
        <f>O36/M36</f>
        <v>0.98052208003754782</v>
      </c>
      <c r="R36" s="206">
        <v>0</v>
      </c>
      <c r="S36" s="279">
        <v>0</v>
      </c>
      <c r="T36" s="206">
        <v>1411</v>
      </c>
      <c r="U36" s="233">
        <f>T36/M36</f>
        <v>1.9477919962452201E-2</v>
      </c>
      <c r="V36" s="234"/>
      <c r="W36" s="181"/>
      <c r="X36" s="154"/>
      <c r="Y36" s="6"/>
      <c r="Z36" s="6"/>
      <c r="AA36" s="6"/>
      <c r="AB36" s="6"/>
      <c r="AC36" s="6"/>
      <c r="AD36" s="6"/>
      <c r="AE36" s="6"/>
      <c r="AF36" s="6"/>
    </row>
    <row r="37" spans="1:32" s="45" customFormat="1" ht="17" customHeight="1" x14ac:dyDescent="0.2">
      <c r="A37" s="180">
        <v>35</v>
      </c>
      <c r="B37" s="170" t="s">
        <v>26</v>
      </c>
      <c r="C37" s="171" t="s">
        <v>27</v>
      </c>
      <c r="D37" s="172" t="s">
        <v>126</v>
      </c>
      <c r="E37" s="142" t="s">
        <v>29</v>
      </c>
      <c r="F37" s="143" t="s">
        <v>127</v>
      </c>
      <c r="G37" s="143" t="s">
        <v>36</v>
      </c>
      <c r="H37" s="143" t="s">
        <v>128</v>
      </c>
      <c r="I37" s="143" t="s">
        <v>33</v>
      </c>
      <c r="J37" s="214">
        <v>3.5231481481481482E-2</v>
      </c>
      <c r="K37" s="215">
        <v>5</v>
      </c>
      <c r="L37" s="143" t="s">
        <v>34</v>
      </c>
      <c r="M37" s="198">
        <v>66896</v>
      </c>
      <c r="N37" s="138" t="s">
        <v>42</v>
      </c>
      <c r="O37" s="198">
        <v>61097</v>
      </c>
      <c r="P37" s="206">
        <v>38736</v>
      </c>
      <c r="Q37" s="233">
        <v>0.9133132025831141</v>
      </c>
      <c r="R37" s="198">
        <v>0</v>
      </c>
      <c r="S37" s="237">
        <v>0</v>
      </c>
      <c r="T37" s="208">
        <v>5799</v>
      </c>
      <c r="U37" s="238">
        <v>8.6686797416885911E-2</v>
      </c>
      <c r="V37" s="208">
        <v>3430</v>
      </c>
      <c r="W37" s="181"/>
      <c r="X37" s="154"/>
      <c r="Y37" s="6"/>
      <c r="Z37" s="6"/>
      <c r="AA37" s="6"/>
      <c r="AB37" s="6"/>
      <c r="AC37" s="6"/>
      <c r="AD37" s="6"/>
      <c r="AE37" s="6"/>
      <c r="AF37" s="6"/>
    </row>
    <row r="38" spans="1:32" s="45" customFormat="1" ht="17" customHeight="1" x14ac:dyDescent="0.2">
      <c r="A38" s="180">
        <v>36</v>
      </c>
      <c r="B38" s="174" t="s">
        <v>37</v>
      </c>
      <c r="C38" s="174" t="s">
        <v>37</v>
      </c>
      <c r="D38" s="174" t="s">
        <v>145</v>
      </c>
      <c r="E38" s="174" t="s">
        <v>29</v>
      </c>
      <c r="F38" s="177" t="s">
        <v>146</v>
      </c>
      <c r="G38" s="177" t="s">
        <v>147</v>
      </c>
      <c r="H38" s="174" t="s">
        <v>148</v>
      </c>
      <c r="I38" s="177" t="s">
        <v>33</v>
      </c>
      <c r="J38" s="218">
        <v>2.7777777777777776E-2</v>
      </c>
      <c r="K38" s="219">
        <v>4</v>
      </c>
      <c r="L38" s="143" t="s">
        <v>41</v>
      </c>
      <c r="M38" s="199">
        <v>62277</v>
      </c>
      <c r="N38" s="174" t="s">
        <v>42</v>
      </c>
      <c r="O38" s="201">
        <v>46254</v>
      </c>
      <c r="P38" s="201">
        <v>34241</v>
      </c>
      <c r="Q38" s="233">
        <f>O38/M38</f>
        <v>0.74271400356471895</v>
      </c>
      <c r="R38" s="206">
        <v>0</v>
      </c>
      <c r="S38" s="279">
        <v>0</v>
      </c>
      <c r="T38" s="201">
        <v>16023</v>
      </c>
      <c r="U38" s="233">
        <f>T38/M38</f>
        <v>0.25728599643528111</v>
      </c>
      <c r="V38" s="201"/>
      <c r="W38" s="184"/>
      <c r="X38" s="156"/>
      <c r="Y38" s="24"/>
      <c r="Z38" s="24"/>
      <c r="AA38" s="24"/>
      <c r="AB38" s="24"/>
      <c r="AC38" s="24"/>
      <c r="AD38" s="24"/>
      <c r="AE38" s="24"/>
      <c r="AF38" s="24"/>
    </row>
    <row r="39" spans="1:32" s="45" customFormat="1" ht="17" customHeight="1" x14ac:dyDescent="0.2">
      <c r="A39" s="180">
        <v>37</v>
      </c>
      <c r="B39" s="138" t="s">
        <v>26</v>
      </c>
      <c r="C39" s="138" t="s">
        <v>27</v>
      </c>
      <c r="D39" s="138" t="s">
        <v>109</v>
      </c>
      <c r="E39" s="139" t="s">
        <v>29</v>
      </c>
      <c r="F39" s="139" t="s">
        <v>110</v>
      </c>
      <c r="G39" s="139" t="s">
        <v>36</v>
      </c>
      <c r="H39" s="139" t="s">
        <v>111</v>
      </c>
      <c r="I39" s="139" t="s">
        <v>33</v>
      </c>
      <c r="J39" s="216">
        <v>1.9710648148148147E-2</v>
      </c>
      <c r="K39" s="217">
        <v>5</v>
      </c>
      <c r="L39" s="143" t="s">
        <v>34</v>
      </c>
      <c r="M39" s="199">
        <v>61083</v>
      </c>
      <c r="N39" s="138" t="s">
        <v>42</v>
      </c>
      <c r="O39" s="206">
        <v>57799</v>
      </c>
      <c r="P39" s="206">
        <v>43695</v>
      </c>
      <c r="Q39" s="233">
        <v>0.94623708724194944</v>
      </c>
      <c r="R39" s="206">
        <v>0</v>
      </c>
      <c r="S39" s="230">
        <v>0</v>
      </c>
      <c r="T39" s="206">
        <v>3284</v>
      </c>
      <c r="U39" s="233">
        <v>5.3762912758050521E-2</v>
      </c>
      <c r="V39" s="206">
        <v>2419</v>
      </c>
      <c r="W39" s="181"/>
      <c r="X39" s="154"/>
      <c r="Y39" s="6"/>
      <c r="Z39" s="6"/>
      <c r="AA39" s="6"/>
      <c r="AB39" s="6"/>
      <c r="AC39" s="6"/>
      <c r="AD39" s="6"/>
      <c r="AE39" s="6"/>
      <c r="AF39" s="6"/>
    </row>
    <row r="40" spans="1:32" s="45" customFormat="1" ht="17" customHeight="1" x14ac:dyDescent="0.2">
      <c r="A40" s="180">
        <v>38</v>
      </c>
      <c r="B40" s="177" t="s">
        <v>37</v>
      </c>
      <c r="C40" s="171" t="s">
        <v>37</v>
      </c>
      <c r="D40" s="172" t="s">
        <v>516</v>
      </c>
      <c r="E40" s="142" t="s">
        <v>29</v>
      </c>
      <c r="F40" s="143" t="s">
        <v>512</v>
      </c>
      <c r="G40" s="143"/>
      <c r="H40" s="143" t="s">
        <v>132</v>
      </c>
      <c r="I40" s="143" t="s">
        <v>33</v>
      </c>
      <c r="J40" s="216">
        <v>4.1666666666666664E-2</v>
      </c>
      <c r="K40" s="217">
        <v>4</v>
      </c>
      <c r="L40" s="143" t="s">
        <v>41</v>
      </c>
      <c r="M40" s="198">
        <v>54085</v>
      </c>
      <c r="N40" s="138" t="s">
        <v>42</v>
      </c>
      <c r="O40" s="206">
        <v>51978</v>
      </c>
      <c r="P40" s="206">
        <v>28789</v>
      </c>
      <c r="Q40" s="233">
        <f>O40/M40</f>
        <v>0.96104280299528522</v>
      </c>
      <c r="R40" s="206">
        <v>0</v>
      </c>
      <c r="S40" s="279">
        <v>0</v>
      </c>
      <c r="T40" s="206">
        <v>2107</v>
      </c>
      <c r="U40" s="233">
        <f>T40/M40</f>
        <v>3.8957197004714804E-2</v>
      </c>
      <c r="V40" s="206"/>
      <c r="W40" s="181"/>
      <c r="X40" s="154"/>
      <c r="Y40" s="6"/>
      <c r="Z40" s="6"/>
      <c r="AA40" s="6"/>
      <c r="AB40" s="6"/>
      <c r="AC40" s="6"/>
      <c r="AD40" s="6"/>
      <c r="AE40" s="6"/>
      <c r="AF40" s="6"/>
    </row>
    <row r="41" spans="1:32" s="45" customFormat="1" ht="17" customHeight="1" x14ac:dyDescent="0.2">
      <c r="A41" s="180">
        <v>39</v>
      </c>
      <c r="B41" s="170" t="s">
        <v>26</v>
      </c>
      <c r="C41" s="171" t="s">
        <v>27</v>
      </c>
      <c r="D41" s="172" t="s">
        <v>142</v>
      </c>
      <c r="E41" s="142" t="s">
        <v>29</v>
      </c>
      <c r="F41" s="143" t="s">
        <v>143</v>
      </c>
      <c r="G41" s="143" t="s">
        <v>36</v>
      </c>
      <c r="H41" s="143" t="s">
        <v>144</v>
      </c>
      <c r="I41" s="142" t="s">
        <v>33</v>
      </c>
      <c r="J41" s="216">
        <v>8.2870370370370372E-3</v>
      </c>
      <c r="K41" s="217">
        <v>5</v>
      </c>
      <c r="L41" s="143" t="s">
        <v>34</v>
      </c>
      <c r="M41" s="198">
        <v>51099</v>
      </c>
      <c r="N41" s="138" t="s">
        <v>42</v>
      </c>
      <c r="O41" s="206">
        <v>47027</v>
      </c>
      <c r="P41" s="206">
        <v>30228</v>
      </c>
      <c r="Q41" s="233">
        <v>0.92031155208516802</v>
      </c>
      <c r="R41" s="206">
        <v>0</v>
      </c>
      <c r="S41" s="237">
        <v>0</v>
      </c>
      <c r="T41" s="206">
        <v>4072</v>
      </c>
      <c r="U41" s="238">
        <v>7.9688447914831997E-2</v>
      </c>
      <c r="V41" s="206">
        <v>3103</v>
      </c>
      <c r="W41" s="181"/>
      <c r="X41" s="154"/>
      <c r="Y41" s="6"/>
      <c r="Z41" s="6"/>
      <c r="AA41" s="6"/>
      <c r="AB41" s="6"/>
      <c r="AC41" s="6"/>
      <c r="AD41" s="6"/>
      <c r="AE41" s="6"/>
      <c r="AF41" s="6"/>
    </row>
    <row r="42" spans="1:32" s="45" customFormat="1" ht="17" customHeight="1" x14ac:dyDescent="0.2">
      <c r="A42" s="180">
        <v>40</v>
      </c>
      <c r="B42" s="170" t="s">
        <v>26</v>
      </c>
      <c r="C42" s="174" t="s">
        <v>27</v>
      </c>
      <c r="D42" s="175" t="s">
        <v>149</v>
      </c>
      <c r="E42" s="142" t="s">
        <v>29</v>
      </c>
      <c r="F42" s="143" t="s">
        <v>150</v>
      </c>
      <c r="G42" s="143" t="s">
        <v>36</v>
      </c>
      <c r="H42" s="143" t="s">
        <v>151</v>
      </c>
      <c r="I42" s="142" t="s">
        <v>33</v>
      </c>
      <c r="J42" s="216">
        <v>3.5868055555555556E-2</v>
      </c>
      <c r="K42" s="217">
        <v>4</v>
      </c>
      <c r="L42" s="143" t="s">
        <v>34</v>
      </c>
      <c r="M42" s="199">
        <v>46139</v>
      </c>
      <c r="N42" s="138" t="s">
        <v>42</v>
      </c>
      <c r="O42" s="206">
        <v>39694</v>
      </c>
      <c r="P42" s="206">
        <v>30781</v>
      </c>
      <c r="Q42" s="233">
        <v>0.86031340081059404</v>
      </c>
      <c r="R42" s="206">
        <v>0</v>
      </c>
      <c r="S42" s="237">
        <v>0</v>
      </c>
      <c r="T42" s="206">
        <v>6445</v>
      </c>
      <c r="U42" s="238">
        <v>0.13968659918940593</v>
      </c>
      <c r="V42" s="206">
        <v>4494</v>
      </c>
      <c r="W42" s="181"/>
      <c r="X42" s="154"/>
      <c r="Y42" s="6"/>
      <c r="Z42" s="6"/>
      <c r="AA42" s="6"/>
      <c r="AB42" s="6"/>
      <c r="AC42" s="6"/>
      <c r="AD42" s="6"/>
      <c r="AE42" s="6"/>
      <c r="AF42" s="6"/>
    </row>
    <row r="43" spans="1:32" s="45" customFormat="1" ht="17" customHeight="1" x14ac:dyDescent="0.2">
      <c r="A43" s="180">
        <v>41</v>
      </c>
      <c r="B43" s="170" t="s">
        <v>26</v>
      </c>
      <c r="C43" s="171" t="s">
        <v>27</v>
      </c>
      <c r="D43" s="172" t="s">
        <v>528</v>
      </c>
      <c r="E43" s="142" t="s">
        <v>29</v>
      </c>
      <c r="F43" s="143" t="s">
        <v>529</v>
      </c>
      <c r="G43" s="143" t="s">
        <v>36</v>
      </c>
      <c r="H43" s="143" t="s">
        <v>530</v>
      </c>
      <c r="I43" s="143" t="s">
        <v>33</v>
      </c>
      <c r="J43" s="216">
        <v>3.9444444444444442E-2</v>
      </c>
      <c r="K43" s="217">
        <v>5</v>
      </c>
      <c r="L43" s="143" t="s">
        <v>34</v>
      </c>
      <c r="M43" s="199">
        <v>41223</v>
      </c>
      <c r="N43" s="138" t="s">
        <v>42</v>
      </c>
      <c r="O43" s="206">
        <v>39754</v>
      </c>
      <c r="P43" s="206">
        <v>23840</v>
      </c>
      <c r="Q43" s="233">
        <v>0.96436455376852726</v>
      </c>
      <c r="R43" s="206">
        <v>0</v>
      </c>
      <c r="S43" s="237">
        <v>0</v>
      </c>
      <c r="T43" s="206">
        <v>1469</v>
      </c>
      <c r="U43" s="238">
        <v>3.5635446231472724E-2</v>
      </c>
      <c r="V43" s="206">
        <v>1187</v>
      </c>
      <c r="W43" s="181"/>
      <c r="X43" s="154"/>
      <c r="Y43" s="6"/>
      <c r="Z43" s="6"/>
      <c r="AA43" s="6"/>
      <c r="AB43" s="6"/>
      <c r="AC43" s="6"/>
      <c r="AD43" s="6"/>
      <c r="AE43" s="6"/>
      <c r="AF43" s="6"/>
    </row>
    <row r="44" spans="1:32" s="45" customFormat="1" ht="17" customHeight="1" x14ac:dyDescent="0.2">
      <c r="A44" s="180">
        <v>42</v>
      </c>
      <c r="B44" s="174" t="s">
        <v>37</v>
      </c>
      <c r="C44" s="174" t="s">
        <v>37</v>
      </c>
      <c r="D44" s="138" t="s">
        <v>166</v>
      </c>
      <c r="E44" s="174" t="s">
        <v>29</v>
      </c>
      <c r="F44" s="139" t="s">
        <v>146</v>
      </c>
      <c r="G44" s="139" t="s">
        <v>167</v>
      </c>
      <c r="H44" s="139" t="s">
        <v>168</v>
      </c>
      <c r="I44" s="139" t="s">
        <v>33</v>
      </c>
      <c r="J44" s="216">
        <v>2.0833333333333332E-2</v>
      </c>
      <c r="K44" s="217">
        <v>4</v>
      </c>
      <c r="L44" s="143" t="s">
        <v>41</v>
      </c>
      <c r="M44" s="290">
        <v>39506</v>
      </c>
      <c r="N44" s="138" t="s">
        <v>42</v>
      </c>
      <c r="O44" s="206">
        <v>31778</v>
      </c>
      <c r="P44" s="207">
        <v>21812</v>
      </c>
      <c r="Q44" s="233">
        <f>O44/M44</f>
        <v>0.80438414418063076</v>
      </c>
      <c r="R44" s="206">
        <v>0</v>
      </c>
      <c r="S44" s="279">
        <v>0</v>
      </c>
      <c r="T44" s="206">
        <v>7728</v>
      </c>
      <c r="U44" s="233">
        <f>T44/M44</f>
        <v>0.19561585581936922</v>
      </c>
      <c r="V44" s="234"/>
      <c r="W44" s="181"/>
      <c r="X44" s="154"/>
      <c r="Y44" s="6"/>
      <c r="Z44" s="6"/>
      <c r="AA44" s="6"/>
      <c r="AB44" s="6"/>
      <c r="AC44" s="6"/>
      <c r="AD44" s="6"/>
      <c r="AE44" s="6"/>
      <c r="AF44" s="6"/>
    </row>
    <row r="45" spans="1:32" s="45" customFormat="1" ht="17" customHeight="1" x14ac:dyDescent="0.2">
      <c r="A45" s="180">
        <v>43</v>
      </c>
      <c r="B45" s="138" t="s">
        <v>524</v>
      </c>
      <c r="C45" s="138" t="s">
        <v>559</v>
      </c>
      <c r="D45" s="138" t="s">
        <v>560</v>
      </c>
      <c r="E45" s="139" t="s">
        <v>29</v>
      </c>
      <c r="F45" s="139" t="s">
        <v>127</v>
      </c>
      <c r="G45" s="139"/>
      <c r="H45" s="139" t="s">
        <v>561</v>
      </c>
      <c r="I45" s="139" t="s">
        <v>557</v>
      </c>
      <c r="J45" s="216">
        <v>2.1342592592592594E-2</v>
      </c>
      <c r="K45" s="217">
        <v>15</v>
      </c>
      <c r="L45" s="143" t="s">
        <v>41</v>
      </c>
      <c r="M45" s="199">
        <f>O45+R45+T45</f>
        <v>38820</v>
      </c>
      <c r="N45" s="138" t="s">
        <v>47</v>
      </c>
      <c r="O45" s="206">
        <v>23485</v>
      </c>
      <c r="P45" s="206">
        <v>11546</v>
      </c>
      <c r="Q45" s="233">
        <v>0.60497166409067493</v>
      </c>
      <c r="R45" s="206">
        <v>0</v>
      </c>
      <c r="S45" s="230">
        <v>0</v>
      </c>
      <c r="T45" s="206">
        <v>15335</v>
      </c>
      <c r="U45" s="233">
        <v>0.39502833590932507</v>
      </c>
      <c r="V45" s="206">
        <v>4458</v>
      </c>
      <c r="W45" s="181"/>
      <c r="X45" s="154"/>
      <c r="Y45" s="6"/>
      <c r="Z45" s="6"/>
      <c r="AA45" s="6"/>
      <c r="AB45" s="6"/>
      <c r="AC45" s="6"/>
      <c r="AD45" s="6"/>
      <c r="AE45" s="6"/>
      <c r="AF45" s="6"/>
    </row>
    <row r="46" spans="1:32" s="45" customFormat="1" ht="17" customHeight="1" x14ac:dyDescent="0.2">
      <c r="A46" s="180">
        <v>44</v>
      </c>
      <c r="B46" s="177" t="s">
        <v>37</v>
      </c>
      <c r="C46" s="174" t="s">
        <v>37</v>
      </c>
      <c r="D46" s="174" t="s">
        <v>152</v>
      </c>
      <c r="E46" s="174" t="s">
        <v>29</v>
      </c>
      <c r="F46" s="177" t="s">
        <v>318</v>
      </c>
      <c r="G46" s="177" t="s">
        <v>153</v>
      </c>
      <c r="H46" s="191" t="s">
        <v>154</v>
      </c>
      <c r="I46" s="174" t="s">
        <v>33</v>
      </c>
      <c r="J46" s="218">
        <v>1.3888888888888888E-2</v>
      </c>
      <c r="K46" s="219">
        <v>4</v>
      </c>
      <c r="L46" s="143" t="s">
        <v>41</v>
      </c>
      <c r="M46" s="199">
        <v>37105</v>
      </c>
      <c r="N46" s="174" t="s">
        <v>42</v>
      </c>
      <c r="O46" s="201">
        <v>37105</v>
      </c>
      <c r="P46" s="201">
        <v>20366</v>
      </c>
      <c r="Q46" s="233">
        <f>O46/M46</f>
        <v>1</v>
      </c>
      <c r="R46" s="206">
        <v>0</v>
      </c>
      <c r="S46" s="279">
        <v>0</v>
      </c>
      <c r="T46" s="201">
        <v>0</v>
      </c>
      <c r="U46" s="233">
        <f>T46/M46</f>
        <v>0</v>
      </c>
      <c r="V46" s="201"/>
      <c r="W46" s="181"/>
      <c r="X46" s="154"/>
      <c r="Y46" s="6"/>
      <c r="Z46" s="6"/>
      <c r="AA46" s="6"/>
      <c r="AB46" s="6"/>
      <c r="AC46" s="6"/>
      <c r="AD46" s="6"/>
      <c r="AE46" s="6"/>
      <c r="AF46" s="6"/>
    </row>
    <row r="47" spans="1:32" s="45" customFormat="1" ht="17" customHeight="1" x14ac:dyDescent="0.2">
      <c r="A47" s="180">
        <v>45</v>
      </c>
      <c r="B47" s="170" t="s">
        <v>37</v>
      </c>
      <c r="C47" s="142" t="s">
        <v>37</v>
      </c>
      <c r="D47" s="142" t="s">
        <v>522</v>
      </c>
      <c r="E47" s="142" t="s">
        <v>29</v>
      </c>
      <c r="F47" s="143" t="s">
        <v>318</v>
      </c>
      <c r="G47" s="143" t="s">
        <v>85</v>
      </c>
      <c r="H47" s="143" t="s">
        <v>547</v>
      </c>
      <c r="I47" s="142" t="s">
        <v>33</v>
      </c>
      <c r="J47" s="216">
        <v>6.9444444444444441E-3</v>
      </c>
      <c r="K47" s="217">
        <v>0</v>
      </c>
      <c r="L47" s="143"/>
      <c r="M47" s="199">
        <v>36512</v>
      </c>
      <c r="N47" s="138" t="s">
        <v>42</v>
      </c>
      <c r="O47" s="206">
        <v>36512</v>
      </c>
      <c r="P47" s="206">
        <v>10045</v>
      </c>
      <c r="Q47" s="233">
        <f>O47/M47</f>
        <v>1</v>
      </c>
      <c r="R47" s="206">
        <v>0</v>
      </c>
      <c r="S47" s="279">
        <v>0</v>
      </c>
      <c r="T47" s="201">
        <v>0</v>
      </c>
      <c r="U47" s="233">
        <f>T47/M47</f>
        <v>0</v>
      </c>
      <c r="V47" s="206"/>
      <c r="W47" s="181"/>
      <c r="X47" s="154"/>
      <c r="Y47" s="6"/>
      <c r="Z47" s="6"/>
      <c r="AA47" s="6"/>
      <c r="AB47" s="6"/>
      <c r="AC47" s="6"/>
      <c r="AD47" s="6"/>
      <c r="AE47" s="6"/>
      <c r="AF47" s="6"/>
    </row>
    <row r="48" spans="1:32" s="45" customFormat="1" ht="17" customHeight="1" x14ac:dyDescent="0.2">
      <c r="A48" s="180">
        <v>46</v>
      </c>
      <c r="B48" s="177" t="s">
        <v>37</v>
      </c>
      <c r="C48" s="174" t="s">
        <v>37</v>
      </c>
      <c r="D48" s="174" t="s">
        <v>155</v>
      </c>
      <c r="E48" s="174" t="s">
        <v>29</v>
      </c>
      <c r="F48" s="177" t="s">
        <v>318</v>
      </c>
      <c r="G48" s="177"/>
      <c r="H48" s="191" t="s">
        <v>156</v>
      </c>
      <c r="I48" s="177" t="s">
        <v>33</v>
      </c>
      <c r="J48" s="218">
        <v>2.7777777777777776E-2</v>
      </c>
      <c r="K48" s="219">
        <v>2</v>
      </c>
      <c r="L48" s="143" t="s">
        <v>41</v>
      </c>
      <c r="M48" s="199">
        <v>34546</v>
      </c>
      <c r="N48" s="174" t="s">
        <v>42</v>
      </c>
      <c r="O48" s="201">
        <v>34546</v>
      </c>
      <c r="P48" s="201">
        <v>20731</v>
      </c>
      <c r="Q48" s="233">
        <f>O48/M48</f>
        <v>1</v>
      </c>
      <c r="R48" s="206">
        <v>0</v>
      </c>
      <c r="S48" s="279">
        <v>0</v>
      </c>
      <c r="T48" s="201">
        <v>0</v>
      </c>
      <c r="U48" s="233">
        <f>T48/M48</f>
        <v>0</v>
      </c>
      <c r="V48" s="201"/>
      <c r="W48" s="184"/>
      <c r="X48" s="156"/>
      <c r="Y48" s="24"/>
      <c r="Z48" s="24"/>
      <c r="AA48" s="24"/>
      <c r="AB48" s="24"/>
      <c r="AC48" s="24"/>
      <c r="AD48" s="24"/>
      <c r="AE48" s="24"/>
      <c r="AF48" s="24"/>
    </row>
    <row r="49" spans="1:32" s="45" customFormat="1" ht="17" customHeight="1" x14ac:dyDescent="0.2">
      <c r="A49" s="180">
        <v>47</v>
      </c>
      <c r="B49" s="251" t="s">
        <v>48</v>
      </c>
      <c r="C49" s="172" t="s">
        <v>133</v>
      </c>
      <c r="D49" s="172" t="s">
        <v>134</v>
      </c>
      <c r="E49" s="172" t="s">
        <v>29</v>
      </c>
      <c r="F49" s="173" t="s">
        <v>308</v>
      </c>
      <c r="G49" s="173"/>
      <c r="H49" s="173" t="s">
        <v>136</v>
      </c>
      <c r="I49" s="172" t="s">
        <v>33</v>
      </c>
      <c r="J49" s="220">
        <v>2.7453703703703702E-2</v>
      </c>
      <c r="K49" s="221">
        <v>3</v>
      </c>
      <c r="L49" s="173" t="s">
        <v>53</v>
      </c>
      <c r="M49" s="200">
        <v>29270</v>
      </c>
      <c r="N49" s="172" t="s">
        <v>87</v>
      </c>
      <c r="O49" s="209">
        <v>4586</v>
      </c>
      <c r="P49" s="209"/>
      <c r="Q49" s="239">
        <v>0.15667919371370004</v>
      </c>
      <c r="R49" s="209"/>
      <c r="S49" s="240">
        <v>0</v>
      </c>
      <c r="T49" s="209">
        <v>24684</v>
      </c>
      <c r="U49" s="239">
        <v>0.84332080628630002</v>
      </c>
      <c r="V49" s="209">
        <v>14794</v>
      </c>
      <c r="W49" s="181"/>
      <c r="X49" s="154"/>
      <c r="Y49" s="6"/>
      <c r="Z49" s="6"/>
      <c r="AA49" s="6"/>
      <c r="AB49" s="6"/>
      <c r="AC49" s="6"/>
      <c r="AD49" s="6"/>
      <c r="AE49" s="6"/>
      <c r="AF49" s="6"/>
    </row>
    <row r="50" spans="1:32" s="45" customFormat="1" ht="17" customHeight="1" x14ac:dyDescent="0.2">
      <c r="A50" s="180">
        <v>48</v>
      </c>
      <c r="B50" s="170" t="s">
        <v>26</v>
      </c>
      <c r="C50" s="171" t="s">
        <v>27</v>
      </c>
      <c r="D50" s="172" t="s">
        <v>501</v>
      </c>
      <c r="E50" s="142" t="s">
        <v>29</v>
      </c>
      <c r="F50" s="143" t="s">
        <v>143</v>
      </c>
      <c r="G50" s="143" t="s">
        <v>36</v>
      </c>
      <c r="H50" s="143" t="s">
        <v>502</v>
      </c>
      <c r="I50" s="143" t="s">
        <v>33</v>
      </c>
      <c r="J50" s="216">
        <v>8.0787037037037043E-3</v>
      </c>
      <c r="K50" s="217">
        <v>4</v>
      </c>
      <c r="L50" s="143" t="s">
        <v>34</v>
      </c>
      <c r="M50" s="199">
        <v>26411</v>
      </c>
      <c r="N50" s="138" t="s">
        <v>42</v>
      </c>
      <c r="O50" s="206">
        <v>26411</v>
      </c>
      <c r="P50" s="206">
        <v>15559</v>
      </c>
      <c r="Q50" s="233">
        <v>1</v>
      </c>
      <c r="R50" s="206">
        <v>0</v>
      </c>
      <c r="S50" s="237">
        <v>0</v>
      </c>
      <c r="T50" s="206">
        <v>0</v>
      </c>
      <c r="U50" s="238">
        <v>0</v>
      </c>
      <c r="V50" s="206">
        <v>0</v>
      </c>
      <c r="W50" s="181"/>
      <c r="X50" s="154"/>
      <c r="Y50" s="6"/>
      <c r="Z50" s="6"/>
      <c r="AA50" s="6"/>
      <c r="AB50" s="6"/>
      <c r="AC50" s="6"/>
      <c r="AD50" s="6"/>
      <c r="AE50" s="6"/>
      <c r="AF50" s="6"/>
    </row>
    <row r="51" spans="1:32" s="45" customFormat="1" ht="17" customHeight="1" x14ac:dyDescent="0.2">
      <c r="A51" s="180">
        <v>49</v>
      </c>
      <c r="B51" s="177" t="s">
        <v>26</v>
      </c>
      <c r="C51" s="174" t="s">
        <v>178</v>
      </c>
      <c r="D51" s="174" t="s">
        <v>179</v>
      </c>
      <c r="E51" s="174" t="s">
        <v>29</v>
      </c>
      <c r="F51" s="177" t="s">
        <v>180</v>
      </c>
      <c r="G51" s="177" t="s">
        <v>181</v>
      </c>
      <c r="H51" s="191" t="s">
        <v>500</v>
      </c>
      <c r="I51" s="174" t="s">
        <v>33</v>
      </c>
      <c r="J51" s="218">
        <v>2.0462962962962964E-2</v>
      </c>
      <c r="K51" s="219">
        <v>5</v>
      </c>
      <c r="L51" s="143" t="s">
        <v>34</v>
      </c>
      <c r="M51" s="199">
        <v>24440</v>
      </c>
      <c r="N51" s="174" t="s">
        <v>42</v>
      </c>
      <c r="O51" s="201">
        <v>22500</v>
      </c>
      <c r="P51" s="201">
        <v>17928</v>
      </c>
      <c r="Q51" s="235">
        <v>0.92062193126022918</v>
      </c>
      <c r="R51" s="201">
        <v>0</v>
      </c>
      <c r="S51" s="247">
        <v>0</v>
      </c>
      <c r="T51" s="201">
        <v>1940</v>
      </c>
      <c r="U51" s="235">
        <v>7.9378068739770866E-2</v>
      </c>
      <c r="V51" s="201">
        <v>1417</v>
      </c>
      <c r="W51" s="181"/>
      <c r="X51" s="154"/>
      <c r="Y51" s="6"/>
      <c r="Z51" s="6"/>
      <c r="AA51" s="6"/>
      <c r="AB51" s="6"/>
      <c r="AC51" s="6"/>
      <c r="AD51" s="6"/>
      <c r="AE51" s="6"/>
      <c r="AF51" s="6"/>
    </row>
    <row r="52" spans="1:32" s="45" customFormat="1" ht="15" customHeight="1" x14ac:dyDescent="0.2">
      <c r="A52" s="180">
        <v>50</v>
      </c>
      <c r="B52" s="281" t="s">
        <v>37</v>
      </c>
      <c r="C52" s="171" t="s">
        <v>37</v>
      </c>
      <c r="D52" s="175" t="s">
        <v>157</v>
      </c>
      <c r="E52" s="142" t="s">
        <v>29</v>
      </c>
      <c r="F52" s="143" t="s">
        <v>318</v>
      </c>
      <c r="G52" s="143" t="s">
        <v>158</v>
      </c>
      <c r="H52" s="143" t="s">
        <v>159</v>
      </c>
      <c r="I52" s="142" t="s">
        <v>33</v>
      </c>
      <c r="J52" s="216">
        <v>1.3888888888888888E-2</v>
      </c>
      <c r="K52" s="217">
        <v>2</v>
      </c>
      <c r="L52" s="143" t="s">
        <v>41</v>
      </c>
      <c r="M52" s="198">
        <v>21800</v>
      </c>
      <c r="N52" s="138" t="s">
        <v>42</v>
      </c>
      <c r="O52" s="206">
        <v>21800</v>
      </c>
      <c r="P52" s="206">
        <v>13144</v>
      </c>
      <c r="Q52" s="233">
        <f>O52/M52</f>
        <v>1</v>
      </c>
      <c r="R52" s="206">
        <v>0</v>
      </c>
      <c r="S52" s="279">
        <v>0</v>
      </c>
      <c r="T52" s="201">
        <v>0</v>
      </c>
      <c r="U52" s="233">
        <f>T52/M52</f>
        <v>0</v>
      </c>
      <c r="V52" s="206"/>
      <c r="W52" s="181"/>
      <c r="X52" s="154"/>
      <c r="Y52" s="6"/>
      <c r="Z52" s="6"/>
      <c r="AA52" s="6"/>
      <c r="AB52" s="6"/>
      <c r="AC52" s="6"/>
      <c r="AD52" s="6"/>
      <c r="AE52" s="6"/>
      <c r="AF52" s="6"/>
    </row>
    <row r="53" spans="1:32" s="45" customFormat="1" ht="15" customHeight="1" x14ac:dyDescent="0.2">
      <c r="A53" s="180">
        <v>51</v>
      </c>
      <c r="B53" s="138" t="s">
        <v>48</v>
      </c>
      <c r="C53" s="174" t="s">
        <v>49</v>
      </c>
      <c r="D53" s="138" t="s">
        <v>174</v>
      </c>
      <c r="E53" s="174" t="s">
        <v>29</v>
      </c>
      <c r="F53" s="139" t="s">
        <v>309</v>
      </c>
      <c r="G53" s="139" t="s">
        <v>176</v>
      </c>
      <c r="H53" s="139" t="s">
        <v>177</v>
      </c>
      <c r="I53" s="139" t="s">
        <v>33</v>
      </c>
      <c r="J53" s="216">
        <v>3.1122685185185184E-2</v>
      </c>
      <c r="K53" s="217">
        <v>3</v>
      </c>
      <c r="L53" s="143" t="s">
        <v>53</v>
      </c>
      <c r="M53" s="198">
        <v>20287</v>
      </c>
      <c r="N53" s="138" t="s">
        <v>87</v>
      </c>
      <c r="O53" s="206">
        <v>12917</v>
      </c>
      <c r="P53" s="207"/>
      <c r="Q53" s="233">
        <v>0.6367131660669394</v>
      </c>
      <c r="R53" s="198"/>
      <c r="S53" s="230">
        <v>0</v>
      </c>
      <c r="T53" s="206">
        <v>7370</v>
      </c>
      <c r="U53" s="233">
        <v>0.3632868339330606</v>
      </c>
      <c r="V53" s="234">
        <v>4562</v>
      </c>
      <c r="W53" s="181"/>
      <c r="X53" s="154"/>
      <c r="Y53" s="6"/>
      <c r="Z53" s="6"/>
      <c r="AA53" s="6"/>
      <c r="AB53" s="6"/>
      <c r="AC53" s="6"/>
      <c r="AD53" s="6"/>
      <c r="AE53" s="6"/>
      <c r="AF53" s="6"/>
    </row>
    <row r="54" spans="1:32" s="45" customFormat="1" ht="15" customHeight="1" x14ac:dyDescent="0.2">
      <c r="A54" s="180">
        <v>52</v>
      </c>
      <c r="B54" s="177" t="s">
        <v>37</v>
      </c>
      <c r="C54" s="174" t="s">
        <v>37</v>
      </c>
      <c r="D54" s="174" t="s">
        <v>171</v>
      </c>
      <c r="E54" s="174" t="s">
        <v>29</v>
      </c>
      <c r="F54" s="177" t="s">
        <v>140</v>
      </c>
      <c r="G54" s="177" t="s">
        <v>172</v>
      </c>
      <c r="H54" s="189" t="s">
        <v>173</v>
      </c>
      <c r="I54" s="177" t="s">
        <v>33</v>
      </c>
      <c r="J54" s="218">
        <v>2.0833333333333332E-2</v>
      </c>
      <c r="K54" s="219">
        <v>4</v>
      </c>
      <c r="L54" s="143" t="s">
        <v>41</v>
      </c>
      <c r="M54" s="199">
        <v>20286</v>
      </c>
      <c r="N54" s="174" t="s">
        <v>42</v>
      </c>
      <c r="O54" s="201">
        <v>20286</v>
      </c>
      <c r="P54" s="201">
        <v>12493</v>
      </c>
      <c r="Q54" s="233">
        <f>O54/M54</f>
        <v>1</v>
      </c>
      <c r="R54" s="206">
        <v>0</v>
      </c>
      <c r="S54" s="279">
        <v>0</v>
      </c>
      <c r="T54" s="201">
        <v>0</v>
      </c>
      <c r="U54" s="233">
        <f>T54/M54</f>
        <v>0</v>
      </c>
      <c r="V54" s="201"/>
      <c r="W54" s="184"/>
      <c r="X54" s="156"/>
      <c r="Y54" s="24"/>
      <c r="Z54" s="24"/>
      <c r="AA54" s="24"/>
      <c r="AB54" s="24"/>
      <c r="AC54" s="24"/>
      <c r="AD54" s="24"/>
      <c r="AE54" s="24"/>
      <c r="AF54" s="24"/>
    </row>
    <row r="55" spans="1:32" s="45" customFormat="1" ht="15" customHeight="1" x14ac:dyDescent="0.2">
      <c r="A55" s="180">
        <v>53</v>
      </c>
      <c r="B55" s="138" t="s">
        <v>48</v>
      </c>
      <c r="C55" s="174" t="s">
        <v>49</v>
      </c>
      <c r="D55" s="174" t="s">
        <v>164</v>
      </c>
      <c r="E55" s="174" t="s">
        <v>29</v>
      </c>
      <c r="F55" s="177" t="s">
        <v>318</v>
      </c>
      <c r="G55" s="177" t="s">
        <v>153</v>
      </c>
      <c r="H55" s="16" t="s">
        <v>165</v>
      </c>
      <c r="I55" s="177" t="s">
        <v>33</v>
      </c>
      <c r="J55" s="218">
        <v>0</v>
      </c>
      <c r="K55" s="219">
        <v>0</v>
      </c>
      <c r="L55" s="143" t="s">
        <v>163</v>
      </c>
      <c r="M55" s="199">
        <v>19449</v>
      </c>
      <c r="N55" s="174" t="s">
        <v>87</v>
      </c>
      <c r="O55" s="201">
        <v>474</v>
      </c>
      <c r="P55" s="201"/>
      <c r="Q55" s="241">
        <v>2.4371432978559308E-2</v>
      </c>
      <c r="R55" s="201"/>
      <c r="S55" s="248">
        <v>0</v>
      </c>
      <c r="T55" s="201">
        <v>18975</v>
      </c>
      <c r="U55" s="241">
        <v>0.97562856702144074</v>
      </c>
      <c r="V55" s="201">
        <v>17418</v>
      </c>
      <c r="W55" s="184"/>
      <c r="X55" s="156"/>
      <c r="Y55" s="24"/>
      <c r="Z55" s="24"/>
      <c r="AA55" s="24"/>
      <c r="AB55" s="24"/>
      <c r="AC55" s="24"/>
      <c r="AD55" s="24"/>
      <c r="AE55" s="24"/>
      <c r="AF55" s="24"/>
    </row>
    <row r="56" spans="1:32" s="45" customFormat="1" ht="15" customHeight="1" x14ac:dyDescent="0.2">
      <c r="A56" s="180">
        <v>54</v>
      </c>
      <c r="B56" s="177" t="s">
        <v>48</v>
      </c>
      <c r="C56" s="174" t="s">
        <v>49</v>
      </c>
      <c r="D56" s="174" t="s">
        <v>160</v>
      </c>
      <c r="E56" s="174" t="s">
        <v>29</v>
      </c>
      <c r="F56" s="177" t="s">
        <v>64</v>
      </c>
      <c r="G56" s="177" t="s">
        <v>161</v>
      </c>
      <c r="H56" s="39" t="s">
        <v>162</v>
      </c>
      <c r="I56" s="174" t="s">
        <v>33</v>
      </c>
      <c r="J56" s="218">
        <v>0</v>
      </c>
      <c r="K56" s="219">
        <v>0</v>
      </c>
      <c r="L56" s="143" t="s">
        <v>163</v>
      </c>
      <c r="M56" s="199">
        <v>19289</v>
      </c>
      <c r="N56" s="174" t="s">
        <v>87</v>
      </c>
      <c r="O56" s="201">
        <v>19289</v>
      </c>
      <c r="P56" s="201"/>
      <c r="Q56" s="241">
        <v>1</v>
      </c>
      <c r="R56" s="199"/>
      <c r="S56" s="248">
        <v>0</v>
      </c>
      <c r="T56" s="201">
        <v>0</v>
      </c>
      <c r="U56" s="241">
        <v>0</v>
      </c>
      <c r="V56" s="201">
        <v>0</v>
      </c>
      <c r="W56" s="181"/>
      <c r="X56" s="154"/>
      <c r="Y56" s="6"/>
      <c r="Z56" s="6"/>
      <c r="AA56" s="6"/>
      <c r="AB56" s="6"/>
      <c r="AC56" s="6"/>
      <c r="AD56" s="6"/>
      <c r="AE56" s="6"/>
      <c r="AF56" s="6"/>
    </row>
    <row r="57" spans="1:32" s="45" customFormat="1" ht="15" customHeight="1" x14ac:dyDescent="0.2">
      <c r="A57" s="180">
        <v>55</v>
      </c>
      <c r="B57" s="174" t="s">
        <v>37</v>
      </c>
      <c r="C57" s="174" t="s">
        <v>37</v>
      </c>
      <c r="D57" s="174" t="s">
        <v>187</v>
      </c>
      <c r="E57" s="174" t="s">
        <v>29</v>
      </c>
      <c r="F57" s="177" t="s">
        <v>308</v>
      </c>
      <c r="G57" s="177" t="s">
        <v>105</v>
      </c>
      <c r="H57" s="285" t="s">
        <v>188</v>
      </c>
      <c r="I57" s="174" t="s">
        <v>33</v>
      </c>
      <c r="J57" s="218">
        <v>4.1666666666666664E-2</v>
      </c>
      <c r="K57" s="219">
        <v>2</v>
      </c>
      <c r="L57" s="143" t="s">
        <v>41</v>
      </c>
      <c r="M57" s="199">
        <v>17465</v>
      </c>
      <c r="N57" s="174" t="s">
        <v>42</v>
      </c>
      <c r="O57" s="201">
        <v>17465</v>
      </c>
      <c r="P57" s="201">
        <v>11765</v>
      </c>
      <c r="Q57" s="233">
        <f>O57/M57</f>
        <v>1</v>
      </c>
      <c r="R57" s="206">
        <v>0</v>
      </c>
      <c r="S57" s="279">
        <v>0</v>
      </c>
      <c r="T57" s="201">
        <v>0</v>
      </c>
      <c r="U57" s="233">
        <f>T57/M57</f>
        <v>0</v>
      </c>
      <c r="V57" s="201"/>
      <c r="W57" s="181"/>
      <c r="X57" s="154"/>
      <c r="Y57" s="6"/>
      <c r="Z57" s="6"/>
      <c r="AA57" s="6"/>
      <c r="AB57" s="6"/>
      <c r="AC57" s="6"/>
      <c r="AD57" s="6"/>
      <c r="AE57" s="6"/>
      <c r="AF57" s="6"/>
    </row>
    <row r="58" spans="1:32" s="45" customFormat="1" ht="15" customHeight="1" x14ac:dyDescent="0.2">
      <c r="A58" s="180">
        <v>56</v>
      </c>
      <c r="B58" s="251" t="s">
        <v>48</v>
      </c>
      <c r="C58" s="174" t="s">
        <v>83</v>
      </c>
      <c r="D58" s="174" t="s">
        <v>534</v>
      </c>
      <c r="E58" s="174" t="s">
        <v>29</v>
      </c>
      <c r="F58" s="177" t="s">
        <v>309</v>
      </c>
      <c r="G58" s="177" t="s">
        <v>176</v>
      </c>
      <c r="H58" s="39" t="s">
        <v>535</v>
      </c>
      <c r="I58" s="174" t="s">
        <v>33</v>
      </c>
      <c r="J58" s="222">
        <v>3.3275462962962965E-2</v>
      </c>
      <c r="K58" s="219">
        <v>5</v>
      </c>
      <c r="L58" s="143" t="s">
        <v>53</v>
      </c>
      <c r="M58" s="199">
        <v>15516</v>
      </c>
      <c r="N58" s="174" t="s">
        <v>87</v>
      </c>
      <c r="O58" s="201">
        <v>2274</v>
      </c>
      <c r="P58" s="201"/>
      <c r="Q58" s="241">
        <v>0.14655839133797371</v>
      </c>
      <c r="R58" s="201"/>
      <c r="S58" s="237">
        <v>0</v>
      </c>
      <c r="T58" s="201">
        <v>13242</v>
      </c>
      <c r="U58" s="241">
        <v>0.85344160866202634</v>
      </c>
      <c r="V58" s="201">
        <v>7040</v>
      </c>
      <c r="W58" s="184"/>
      <c r="X58" s="156"/>
      <c r="Y58" s="24"/>
      <c r="Z58" s="24"/>
      <c r="AA58" s="24"/>
      <c r="AB58" s="24"/>
      <c r="AC58" s="24"/>
      <c r="AD58" s="24"/>
      <c r="AE58" s="24"/>
      <c r="AF58" s="24"/>
    </row>
    <row r="59" spans="1:32" s="264" customFormat="1" ht="15" customHeight="1" x14ac:dyDescent="0.2">
      <c r="A59" s="180">
        <v>57</v>
      </c>
      <c r="B59" s="174" t="s">
        <v>191</v>
      </c>
      <c r="C59" s="171" t="s">
        <v>191</v>
      </c>
      <c r="D59" s="172" t="s">
        <v>192</v>
      </c>
      <c r="E59" s="142" t="s">
        <v>29</v>
      </c>
      <c r="F59" s="143" t="s">
        <v>180</v>
      </c>
      <c r="G59" s="143" t="s">
        <v>193</v>
      </c>
      <c r="H59" s="192" t="s">
        <v>194</v>
      </c>
      <c r="I59" s="143" t="s">
        <v>33</v>
      </c>
      <c r="J59" s="249">
        <v>4.1666666666666664E-2</v>
      </c>
      <c r="K59" s="217">
        <v>2</v>
      </c>
      <c r="L59" s="143" t="s">
        <v>41</v>
      </c>
      <c r="M59" s="198">
        <v>14056</v>
      </c>
      <c r="N59" s="138" t="s">
        <v>35</v>
      </c>
      <c r="O59" s="206">
        <v>13010</v>
      </c>
      <c r="P59" s="206">
        <v>1131</v>
      </c>
      <c r="Q59" s="233">
        <v>0.93</v>
      </c>
      <c r="R59" s="206">
        <v>0</v>
      </c>
      <c r="S59" s="279">
        <v>0</v>
      </c>
      <c r="T59" s="206">
        <v>1046</v>
      </c>
      <c r="U59" s="238">
        <v>7.0000000000000007E-2</v>
      </c>
      <c r="V59" s="206">
        <v>699</v>
      </c>
      <c r="W59" s="280" t="s">
        <v>553</v>
      </c>
      <c r="X59" s="154"/>
      <c r="Y59" s="6"/>
      <c r="Z59" s="6"/>
      <c r="AA59" s="6"/>
      <c r="AB59" s="6"/>
      <c r="AC59" s="6"/>
      <c r="AD59" s="6"/>
      <c r="AE59" s="6"/>
      <c r="AF59" s="6"/>
    </row>
    <row r="60" spans="1:32" s="45" customFormat="1" ht="15" customHeight="1" x14ac:dyDescent="0.2">
      <c r="A60" s="180">
        <v>58</v>
      </c>
      <c r="B60" s="177" t="s">
        <v>37</v>
      </c>
      <c r="C60" s="171" t="s">
        <v>37</v>
      </c>
      <c r="D60" s="172" t="s">
        <v>201</v>
      </c>
      <c r="E60" s="142" t="s">
        <v>29</v>
      </c>
      <c r="F60" s="143" t="s">
        <v>308</v>
      </c>
      <c r="G60" s="143" t="s">
        <v>105</v>
      </c>
      <c r="H60" s="192" t="s">
        <v>202</v>
      </c>
      <c r="I60" s="143" t="s">
        <v>33</v>
      </c>
      <c r="J60" s="216">
        <v>2.0833333333333332E-2</v>
      </c>
      <c r="K60" s="217">
        <v>4</v>
      </c>
      <c r="L60" s="143" t="s">
        <v>41</v>
      </c>
      <c r="M60" s="198">
        <v>13097</v>
      </c>
      <c r="N60" s="148" t="s">
        <v>42</v>
      </c>
      <c r="O60" s="206">
        <v>13097</v>
      </c>
      <c r="P60" s="206">
        <v>8336</v>
      </c>
      <c r="Q60" s="233">
        <f>O60/M60</f>
        <v>1</v>
      </c>
      <c r="R60" s="206">
        <v>0</v>
      </c>
      <c r="S60" s="279">
        <v>0</v>
      </c>
      <c r="T60" s="201">
        <v>0</v>
      </c>
      <c r="U60" s="233">
        <f>T60/M60</f>
        <v>0</v>
      </c>
      <c r="V60" s="206"/>
      <c r="W60" s="181"/>
      <c r="X60" s="154"/>
      <c r="Y60" s="6"/>
      <c r="Z60" s="6"/>
      <c r="AA60" s="6"/>
      <c r="AB60" s="6"/>
      <c r="AC60" s="6"/>
      <c r="AD60" s="6"/>
      <c r="AE60" s="6"/>
      <c r="AF60" s="6"/>
    </row>
    <row r="61" spans="1:32" s="45" customFormat="1" ht="15" customHeight="1" x14ac:dyDescent="0.2">
      <c r="A61" s="180">
        <v>59</v>
      </c>
      <c r="B61" s="172" t="s">
        <v>37</v>
      </c>
      <c r="C61" s="172" t="s">
        <v>37</v>
      </c>
      <c r="D61" s="172" t="s">
        <v>196</v>
      </c>
      <c r="E61" s="172" t="s">
        <v>29</v>
      </c>
      <c r="F61" s="173" t="s">
        <v>512</v>
      </c>
      <c r="G61" s="173"/>
      <c r="H61" s="193" t="s">
        <v>197</v>
      </c>
      <c r="I61" s="172" t="s">
        <v>33</v>
      </c>
      <c r="J61" s="222">
        <v>2.0833333333333332E-2</v>
      </c>
      <c r="K61" s="221">
        <v>4</v>
      </c>
      <c r="L61" s="173" t="s">
        <v>41</v>
      </c>
      <c r="M61" s="200">
        <v>12519</v>
      </c>
      <c r="N61" s="172" t="s">
        <v>42</v>
      </c>
      <c r="O61" s="209">
        <v>12519</v>
      </c>
      <c r="P61" s="209">
        <v>7326</v>
      </c>
      <c r="Q61" s="233">
        <f>O61/M61</f>
        <v>1</v>
      </c>
      <c r="R61" s="206">
        <v>0</v>
      </c>
      <c r="S61" s="279">
        <v>0</v>
      </c>
      <c r="T61" s="201">
        <v>0</v>
      </c>
      <c r="U61" s="233">
        <f>T61/M61</f>
        <v>0</v>
      </c>
      <c r="V61" s="209"/>
      <c r="W61" s="181"/>
      <c r="X61" s="154"/>
      <c r="Y61" s="6"/>
      <c r="Z61" s="6"/>
      <c r="AA61" s="6"/>
      <c r="AB61" s="6"/>
      <c r="AC61" s="6"/>
      <c r="AD61" s="6"/>
      <c r="AE61" s="6"/>
      <c r="AF61" s="6"/>
    </row>
    <row r="62" spans="1:32" s="45" customFormat="1" ht="15" customHeight="1" x14ac:dyDescent="0.2">
      <c r="A62" s="180">
        <v>60</v>
      </c>
      <c r="B62" s="174" t="s">
        <v>37</v>
      </c>
      <c r="C62" s="174" t="s">
        <v>37</v>
      </c>
      <c r="D62" s="138" t="s">
        <v>189</v>
      </c>
      <c r="E62" s="174" t="s">
        <v>29</v>
      </c>
      <c r="F62" s="139" t="s">
        <v>309</v>
      </c>
      <c r="G62" s="139" t="s">
        <v>176</v>
      </c>
      <c r="H62" s="190" t="s">
        <v>190</v>
      </c>
      <c r="I62" s="139" t="s">
        <v>33</v>
      </c>
      <c r="J62" s="216">
        <v>3.125E-2</v>
      </c>
      <c r="K62" s="217">
        <v>2</v>
      </c>
      <c r="L62" s="143" t="s">
        <v>41</v>
      </c>
      <c r="M62" s="198">
        <v>11378</v>
      </c>
      <c r="N62" s="138" t="s">
        <v>42</v>
      </c>
      <c r="O62" s="206">
        <v>11378</v>
      </c>
      <c r="P62" s="207">
        <v>7279</v>
      </c>
      <c r="Q62" s="233">
        <f>O62/M62</f>
        <v>1</v>
      </c>
      <c r="R62" s="206">
        <v>0</v>
      </c>
      <c r="S62" s="279">
        <v>0</v>
      </c>
      <c r="T62" s="201">
        <v>0</v>
      </c>
      <c r="U62" s="233">
        <f>T62/M62</f>
        <v>0</v>
      </c>
      <c r="V62" s="234"/>
      <c r="W62" s="181"/>
      <c r="X62" s="154"/>
      <c r="Y62" s="6"/>
      <c r="Z62" s="6"/>
      <c r="AA62" s="6"/>
      <c r="AB62" s="6"/>
      <c r="AC62" s="6"/>
      <c r="AD62" s="6"/>
      <c r="AE62" s="6"/>
      <c r="AF62" s="6"/>
    </row>
    <row r="63" spans="1:32" s="45" customFormat="1" ht="15" customHeight="1" x14ac:dyDescent="0.2">
      <c r="A63" s="180">
        <v>61</v>
      </c>
      <c r="B63" s="174" t="s">
        <v>37</v>
      </c>
      <c r="C63" s="171" t="s">
        <v>37</v>
      </c>
      <c r="D63" s="172" t="s">
        <v>225</v>
      </c>
      <c r="E63" s="142" t="s">
        <v>29</v>
      </c>
      <c r="F63" s="173" t="s">
        <v>140</v>
      </c>
      <c r="G63" s="173" t="s">
        <v>226</v>
      </c>
      <c r="H63" s="193" t="s">
        <v>227</v>
      </c>
      <c r="I63" s="172" t="s">
        <v>33</v>
      </c>
      <c r="J63" s="250">
        <v>3.125E-2</v>
      </c>
      <c r="K63" s="221">
        <v>3</v>
      </c>
      <c r="L63" s="173" t="s">
        <v>41</v>
      </c>
      <c r="M63" s="200">
        <v>10044</v>
      </c>
      <c r="N63" s="172" t="s">
        <v>42</v>
      </c>
      <c r="O63" s="209">
        <v>10044</v>
      </c>
      <c r="P63" s="209">
        <v>6405</v>
      </c>
      <c r="Q63" s="233">
        <f>O63/M63</f>
        <v>1</v>
      </c>
      <c r="R63" s="206">
        <v>0</v>
      </c>
      <c r="S63" s="279">
        <v>0</v>
      </c>
      <c r="T63" s="201">
        <v>0</v>
      </c>
      <c r="U63" s="233">
        <f>T63/M63</f>
        <v>0</v>
      </c>
      <c r="V63" s="209"/>
      <c r="W63" s="181"/>
      <c r="X63" s="154"/>
      <c r="Y63" s="6"/>
      <c r="Z63" s="6"/>
      <c r="AA63" s="6"/>
      <c r="AB63" s="6"/>
      <c r="AC63" s="6"/>
      <c r="AD63" s="6"/>
      <c r="AE63" s="6"/>
      <c r="AF63" s="6"/>
    </row>
    <row r="64" spans="1:32" s="45" customFormat="1" ht="15" customHeight="1" x14ac:dyDescent="0.2">
      <c r="A64" s="180">
        <v>62</v>
      </c>
      <c r="B64" s="174" t="s">
        <v>66</v>
      </c>
      <c r="C64" s="171" t="s">
        <v>67</v>
      </c>
      <c r="D64" s="174" t="s">
        <v>208</v>
      </c>
      <c r="E64" s="142" t="s">
        <v>29</v>
      </c>
      <c r="F64" s="177" t="s">
        <v>95</v>
      </c>
      <c r="G64" s="177"/>
      <c r="H64" s="28" t="s">
        <v>209</v>
      </c>
      <c r="I64" s="177" t="s">
        <v>33</v>
      </c>
      <c r="J64" s="218">
        <v>2.8159722222222221E-2</v>
      </c>
      <c r="K64" s="219">
        <v>2</v>
      </c>
      <c r="L64" s="177" t="s">
        <v>34</v>
      </c>
      <c r="M64" s="199">
        <v>9572</v>
      </c>
      <c r="N64" s="174" t="s">
        <v>544</v>
      </c>
      <c r="O64" s="201">
        <v>9179</v>
      </c>
      <c r="P64" s="210">
        <v>3691</v>
      </c>
      <c r="Q64" s="241">
        <v>0.95894274968658588</v>
      </c>
      <c r="R64" s="199">
        <v>0</v>
      </c>
      <c r="S64" s="237">
        <v>0</v>
      </c>
      <c r="T64" s="199">
        <v>393</v>
      </c>
      <c r="U64" s="241">
        <v>4.1057250313414125E-2</v>
      </c>
      <c r="V64" s="201">
        <v>359</v>
      </c>
      <c r="W64" s="183"/>
      <c r="X64" s="156"/>
      <c r="Y64" s="24"/>
      <c r="Z64" s="24"/>
      <c r="AA64" s="24"/>
      <c r="AB64" s="24"/>
      <c r="AC64" s="24"/>
      <c r="AD64" s="24"/>
      <c r="AE64" s="24"/>
      <c r="AF64" s="24"/>
    </row>
    <row r="65" spans="1:32" s="45" customFormat="1" ht="15" customHeight="1" x14ac:dyDescent="0.2">
      <c r="A65" s="180">
        <v>63</v>
      </c>
      <c r="B65" s="174" t="s">
        <v>66</v>
      </c>
      <c r="C65" s="174" t="s">
        <v>67</v>
      </c>
      <c r="D65" s="174" t="s">
        <v>210</v>
      </c>
      <c r="E65" s="174" t="s">
        <v>29</v>
      </c>
      <c r="F65" s="177" t="s">
        <v>146</v>
      </c>
      <c r="G65" s="177"/>
      <c r="H65" s="39" t="s">
        <v>211</v>
      </c>
      <c r="I65" s="174" t="s">
        <v>33</v>
      </c>
      <c r="J65" s="218">
        <v>1.7037037037037038E-2</v>
      </c>
      <c r="K65" s="219">
        <v>2</v>
      </c>
      <c r="L65" s="143" t="s">
        <v>34</v>
      </c>
      <c r="M65" s="199">
        <v>9359</v>
      </c>
      <c r="N65" s="174" t="s">
        <v>544</v>
      </c>
      <c r="O65" s="201">
        <v>8259</v>
      </c>
      <c r="P65" s="201">
        <v>3926</v>
      </c>
      <c r="Q65" s="235">
        <v>0.88246607543540978</v>
      </c>
      <c r="R65" s="201">
        <v>0</v>
      </c>
      <c r="S65" s="247">
        <v>0</v>
      </c>
      <c r="T65" s="201">
        <v>1100</v>
      </c>
      <c r="U65" s="235">
        <v>0.11753392456459023</v>
      </c>
      <c r="V65" s="201">
        <v>667</v>
      </c>
      <c r="W65" s="181"/>
      <c r="X65" s="154"/>
      <c r="Y65" s="6"/>
      <c r="Z65" s="6"/>
      <c r="AA65" s="6"/>
      <c r="AB65" s="6"/>
      <c r="AC65" s="6"/>
      <c r="AD65" s="6"/>
      <c r="AE65" s="6"/>
      <c r="AF65" s="6"/>
    </row>
    <row r="66" spans="1:32" s="45" customFormat="1" ht="15" customHeight="1" x14ac:dyDescent="0.2">
      <c r="A66" s="180">
        <v>64</v>
      </c>
      <c r="B66" s="174" t="s">
        <v>37</v>
      </c>
      <c r="C66" s="174" t="s">
        <v>37</v>
      </c>
      <c r="D66" s="138" t="s">
        <v>542</v>
      </c>
      <c r="E66" s="174" t="s">
        <v>29</v>
      </c>
      <c r="F66" s="139" t="s">
        <v>318</v>
      </c>
      <c r="G66" s="139" t="s">
        <v>394</v>
      </c>
      <c r="H66" s="190" t="s">
        <v>546</v>
      </c>
      <c r="I66" s="139" t="s">
        <v>33</v>
      </c>
      <c r="J66" s="216">
        <v>1.3888888888888888E-2</v>
      </c>
      <c r="K66" s="217">
        <v>2</v>
      </c>
      <c r="L66" s="143" t="s">
        <v>41</v>
      </c>
      <c r="M66" s="198">
        <v>9358</v>
      </c>
      <c r="N66" s="138" t="s">
        <v>42</v>
      </c>
      <c r="O66" s="206">
        <v>9358</v>
      </c>
      <c r="P66" s="207">
        <v>6929</v>
      </c>
      <c r="Q66" s="233">
        <f>O66/M66</f>
        <v>1</v>
      </c>
      <c r="R66" s="206">
        <v>0</v>
      </c>
      <c r="S66" s="279">
        <v>0</v>
      </c>
      <c r="T66" s="201">
        <v>0</v>
      </c>
      <c r="U66" s="233">
        <f>T66/M66</f>
        <v>0</v>
      </c>
      <c r="V66" s="234"/>
      <c r="W66" s="182"/>
      <c r="X66" s="154"/>
      <c r="Y66" s="6"/>
      <c r="Z66" s="6"/>
      <c r="AA66" s="6"/>
      <c r="AB66" s="6"/>
      <c r="AC66" s="6"/>
      <c r="AD66" s="6"/>
      <c r="AE66" s="6"/>
      <c r="AF66" s="6"/>
    </row>
    <row r="67" spans="1:32" s="45" customFormat="1" ht="15" customHeight="1" x14ac:dyDescent="0.2">
      <c r="A67" s="180">
        <v>65</v>
      </c>
      <c r="B67" s="174" t="s">
        <v>66</v>
      </c>
      <c r="C67" s="174" t="s">
        <v>214</v>
      </c>
      <c r="D67" s="138" t="s">
        <v>215</v>
      </c>
      <c r="E67" s="174" t="s">
        <v>29</v>
      </c>
      <c r="F67" s="139" t="s">
        <v>206</v>
      </c>
      <c r="G67" s="139"/>
      <c r="H67" s="139" t="s">
        <v>216</v>
      </c>
      <c r="I67" s="139" t="s">
        <v>33</v>
      </c>
      <c r="J67" s="216">
        <v>1.2453703703703703E-2</v>
      </c>
      <c r="K67" s="217">
        <v>26</v>
      </c>
      <c r="L67" s="143" t="s">
        <v>34</v>
      </c>
      <c r="M67" s="198">
        <v>8789</v>
      </c>
      <c r="N67" s="138" t="s">
        <v>544</v>
      </c>
      <c r="O67" s="206">
        <v>4989</v>
      </c>
      <c r="P67" s="207">
        <v>1120</v>
      </c>
      <c r="Q67" s="233">
        <v>0.5676413698941859</v>
      </c>
      <c r="R67" s="198">
        <v>0</v>
      </c>
      <c r="S67" s="237">
        <v>0</v>
      </c>
      <c r="T67" s="206">
        <v>3800</v>
      </c>
      <c r="U67" s="233">
        <v>0.4323586301058141</v>
      </c>
      <c r="V67" s="234">
        <v>2600</v>
      </c>
      <c r="W67" s="181"/>
      <c r="X67" s="155"/>
      <c r="Y67" s="60"/>
      <c r="Z67" s="60"/>
      <c r="AA67" s="60"/>
      <c r="AB67" s="60"/>
      <c r="AC67" s="60"/>
      <c r="AD67" s="60"/>
      <c r="AE67" s="60"/>
      <c r="AF67" s="60"/>
    </row>
    <row r="68" spans="1:32" s="45" customFormat="1" ht="15" customHeight="1" x14ac:dyDescent="0.2">
      <c r="A68" s="180">
        <v>66</v>
      </c>
      <c r="B68" s="138" t="s">
        <v>37</v>
      </c>
      <c r="C68" s="138" t="s">
        <v>37</v>
      </c>
      <c r="D68" s="138" t="s">
        <v>518</v>
      </c>
      <c r="E68" s="139" t="s">
        <v>29</v>
      </c>
      <c r="F68" s="139" t="s">
        <v>308</v>
      </c>
      <c r="G68" s="139" t="s">
        <v>105</v>
      </c>
      <c r="H68" s="190" t="s">
        <v>213</v>
      </c>
      <c r="I68" s="139" t="s">
        <v>33</v>
      </c>
      <c r="J68" s="216">
        <v>2.7777777777777776E-2</v>
      </c>
      <c r="K68" s="217">
        <v>2</v>
      </c>
      <c r="L68" s="143" t="s">
        <v>41</v>
      </c>
      <c r="M68" s="199">
        <v>8410</v>
      </c>
      <c r="N68" s="138" t="s">
        <v>42</v>
      </c>
      <c r="O68" s="206">
        <v>8410</v>
      </c>
      <c r="P68" s="206">
        <v>5342</v>
      </c>
      <c r="Q68" s="233">
        <f>O68/M68</f>
        <v>1</v>
      </c>
      <c r="R68" s="206">
        <v>0</v>
      </c>
      <c r="S68" s="279">
        <v>0</v>
      </c>
      <c r="T68" s="201">
        <v>0</v>
      </c>
      <c r="U68" s="233">
        <f>T68/M68</f>
        <v>0</v>
      </c>
      <c r="V68" s="206"/>
      <c r="W68" s="184"/>
      <c r="X68" s="156"/>
      <c r="Y68" s="24"/>
      <c r="Z68" s="24"/>
      <c r="AA68" s="24"/>
      <c r="AB68" s="24"/>
      <c r="AC68" s="24"/>
      <c r="AD68" s="24"/>
      <c r="AE68" s="24"/>
      <c r="AF68" s="24"/>
    </row>
    <row r="69" spans="1:32" s="45" customFormat="1" ht="15" customHeight="1" x14ac:dyDescent="0.2">
      <c r="A69" s="180">
        <v>67</v>
      </c>
      <c r="B69" s="251" t="s">
        <v>48</v>
      </c>
      <c r="C69" s="258" t="s">
        <v>83</v>
      </c>
      <c r="D69" s="258" t="s">
        <v>205</v>
      </c>
      <c r="E69" s="271" t="s">
        <v>29</v>
      </c>
      <c r="F69" s="271" t="s">
        <v>206</v>
      </c>
      <c r="G69" s="271"/>
      <c r="H69" s="284" t="s">
        <v>314</v>
      </c>
      <c r="I69" s="271" t="s">
        <v>33</v>
      </c>
      <c r="J69" s="255">
        <v>0.12495370370370371</v>
      </c>
      <c r="K69" s="256">
        <v>1</v>
      </c>
      <c r="L69" s="254" t="s">
        <v>53</v>
      </c>
      <c r="M69" s="257">
        <v>8147</v>
      </c>
      <c r="N69" s="258" t="s">
        <v>87</v>
      </c>
      <c r="O69" s="205">
        <v>8147</v>
      </c>
      <c r="P69" s="276"/>
      <c r="Q69" s="232">
        <v>1</v>
      </c>
      <c r="R69" s="204"/>
      <c r="S69" s="272">
        <v>0</v>
      </c>
      <c r="T69" s="205">
        <v>0</v>
      </c>
      <c r="U69" s="232">
        <v>0</v>
      </c>
      <c r="V69" s="277">
        <v>0</v>
      </c>
      <c r="W69" s="261"/>
      <c r="X69" s="262"/>
      <c r="Y69" s="263"/>
      <c r="Z69" s="263"/>
      <c r="AA69" s="263"/>
      <c r="AB69" s="263"/>
      <c r="AC69" s="263"/>
      <c r="AD69" s="263"/>
      <c r="AE69" s="263"/>
      <c r="AF69" s="263"/>
    </row>
    <row r="70" spans="1:32" s="45" customFormat="1" ht="15" customHeight="1" x14ac:dyDescent="0.2">
      <c r="A70" s="180">
        <v>68</v>
      </c>
      <c r="B70" s="251" t="s">
        <v>48</v>
      </c>
      <c r="C70" s="138" t="s">
        <v>133</v>
      </c>
      <c r="D70" s="138" t="s">
        <v>217</v>
      </c>
      <c r="E70" s="139" t="s">
        <v>29</v>
      </c>
      <c r="F70" s="139" t="s">
        <v>308</v>
      </c>
      <c r="G70" s="139" t="s">
        <v>105</v>
      </c>
      <c r="H70" s="190" t="s">
        <v>218</v>
      </c>
      <c r="I70" s="139" t="s">
        <v>33</v>
      </c>
      <c r="J70" s="216">
        <v>8.6805555555555559E-3</v>
      </c>
      <c r="K70" s="217">
        <v>5</v>
      </c>
      <c r="L70" s="143" t="s">
        <v>53</v>
      </c>
      <c r="M70" s="199">
        <v>7093</v>
      </c>
      <c r="N70" s="138" t="s">
        <v>87</v>
      </c>
      <c r="O70" s="206">
        <v>6856</v>
      </c>
      <c r="P70" s="206"/>
      <c r="Q70" s="233">
        <v>0.96658677569434659</v>
      </c>
      <c r="R70" s="206"/>
      <c r="S70" s="230">
        <v>0</v>
      </c>
      <c r="T70" s="206">
        <v>237</v>
      </c>
      <c r="U70" s="233">
        <v>3.3413224305653459E-2</v>
      </c>
      <c r="V70" s="206">
        <v>185</v>
      </c>
      <c r="W70" s="185"/>
      <c r="X70" s="2"/>
      <c r="Y70" s="3"/>
      <c r="Z70" s="3"/>
      <c r="AA70" s="3"/>
      <c r="AB70" s="3"/>
      <c r="AC70" s="3"/>
      <c r="AD70" s="3"/>
      <c r="AE70" s="3"/>
      <c r="AF70" s="3"/>
    </row>
    <row r="71" spans="1:32" s="45" customFormat="1" ht="15" customHeight="1" x14ac:dyDescent="0.2">
      <c r="A71" s="180">
        <v>69</v>
      </c>
      <c r="B71" s="282" t="s">
        <v>37</v>
      </c>
      <c r="C71" s="174" t="s">
        <v>37</v>
      </c>
      <c r="D71" s="174" t="s">
        <v>548</v>
      </c>
      <c r="E71" s="174" t="s">
        <v>29</v>
      </c>
      <c r="F71" s="177" t="s">
        <v>308</v>
      </c>
      <c r="G71" s="177"/>
      <c r="H71" s="16" t="s">
        <v>549</v>
      </c>
      <c r="I71" s="174" t="s">
        <v>33</v>
      </c>
      <c r="J71" s="222">
        <v>2.0833333333333332E-2</v>
      </c>
      <c r="K71" s="219">
        <v>2</v>
      </c>
      <c r="L71" s="143" t="s">
        <v>34</v>
      </c>
      <c r="M71" s="199">
        <v>7006</v>
      </c>
      <c r="N71" s="174" t="s">
        <v>42</v>
      </c>
      <c r="O71" s="201">
        <v>7006</v>
      </c>
      <c r="P71" s="201">
        <v>5491</v>
      </c>
      <c r="Q71" s="233">
        <f>O71/M71</f>
        <v>1</v>
      </c>
      <c r="R71" s="206">
        <v>0</v>
      </c>
      <c r="S71" s="279">
        <v>0</v>
      </c>
      <c r="T71" s="201">
        <v>0</v>
      </c>
      <c r="U71" s="233">
        <f>T71/M71</f>
        <v>0</v>
      </c>
      <c r="V71" s="201"/>
      <c r="W71" s="184"/>
      <c r="X71" s="156"/>
      <c r="Y71" s="24"/>
      <c r="Z71" s="24"/>
      <c r="AA71" s="24"/>
      <c r="AB71" s="24"/>
      <c r="AC71" s="24"/>
      <c r="AD71" s="24"/>
      <c r="AE71" s="24"/>
      <c r="AF71" s="24"/>
    </row>
    <row r="72" spans="1:32" s="45" customFormat="1" ht="15" customHeight="1" x14ac:dyDescent="0.2">
      <c r="A72" s="180">
        <v>70</v>
      </c>
      <c r="B72" s="251" t="s">
        <v>48</v>
      </c>
      <c r="C72" s="138" t="s">
        <v>83</v>
      </c>
      <c r="D72" s="138" t="s">
        <v>228</v>
      </c>
      <c r="E72" s="139" t="s">
        <v>29</v>
      </c>
      <c r="F72" s="139" t="s">
        <v>64</v>
      </c>
      <c r="G72" s="139" t="s">
        <v>161</v>
      </c>
      <c r="H72" s="190" t="s">
        <v>229</v>
      </c>
      <c r="I72" s="139" t="s">
        <v>33</v>
      </c>
      <c r="J72" s="216">
        <v>1.6712962962962964E-2</v>
      </c>
      <c r="K72" s="217">
        <v>23</v>
      </c>
      <c r="L72" s="143" t="s">
        <v>53</v>
      </c>
      <c r="M72" s="199">
        <v>6900</v>
      </c>
      <c r="N72" s="138" t="s">
        <v>87</v>
      </c>
      <c r="O72" s="206">
        <v>6900</v>
      </c>
      <c r="P72" s="206"/>
      <c r="Q72" s="233">
        <v>1</v>
      </c>
      <c r="R72" s="206"/>
      <c r="S72" s="230">
        <v>0</v>
      </c>
      <c r="T72" s="206">
        <v>0</v>
      </c>
      <c r="U72" s="233">
        <v>0</v>
      </c>
      <c r="V72" s="206">
        <v>0</v>
      </c>
      <c r="W72" s="183"/>
      <c r="X72" s="156"/>
      <c r="Y72" s="24"/>
      <c r="Z72" s="24"/>
      <c r="AA72" s="24"/>
      <c r="AB72" s="24"/>
      <c r="AC72" s="24"/>
      <c r="AD72" s="24"/>
      <c r="AE72" s="24"/>
      <c r="AF72" s="24"/>
    </row>
    <row r="73" spans="1:32" s="45" customFormat="1" ht="15" customHeight="1" x14ac:dyDescent="0.2">
      <c r="A73" s="180">
        <v>71</v>
      </c>
      <c r="B73" s="251" t="s">
        <v>48</v>
      </c>
      <c r="C73" s="174" t="s">
        <v>219</v>
      </c>
      <c r="D73" s="175" t="s">
        <v>537</v>
      </c>
      <c r="E73" s="142" t="s">
        <v>29</v>
      </c>
      <c r="F73" s="143" t="s">
        <v>206</v>
      </c>
      <c r="G73" s="143" t="s">
        <v>221</v>
      </c>
      <c r="H73" s="192" t="s">
        <v>222</v>
      </c>
      <c r="I73" s="142" t="s">
        <v>33</v>
      </c>
      <c r="J73" s="216">
        <v>0</v>
      </c>
      <c r="K73" s="217">
        <v>0</v>
      </c>
      <c r="L73" s="143" t="s">
        <v>53</v>
      </c>
      <c r="M73" s="199">
        <v>6353</v>
      </c>
      <c r="N73" s="138" t="s">
        <v>87</v>
      </c>
      <c r="O73" s="206">
        <v>74</v>
      </c>
      <c r="P73" s="206"/>
      <c r="Q73" s="233">
        <v>1.1648040295923185E-2</v>
      </c>
      <c r="R73" s="206"/>
      <c r="S73" s="237">
        <v>0</v>
      </c>
      <c r="T73" s="206">
        <v>6279</v>
      </c>
      <c r="U73" s="238">
        <v>0.98835195970407685</v>
      </c>
      <c r="V73" s="206">
        <v>4326</v>
      </c>
      <c r="W73" s="181"/>
      <c r="X73" s="154"/>
      <c r="Y73" s="6"/>
      <c r="Z73" s="6"/>
      <c r="AA73" s="6"/>
      <c r="AB73" s="6"/>
      <c r="AC73" s="6"/>
      <c r="AD73" s="6"/>
      <c r="AE73" s="6"/>
      <c r="AF73" s="6"/>
    </row>
    <row r="74" spans="1:32" s="45" customFormat="1" ht="15" customHeight="1" x14ac:dyDescent="0.2">
      <c r="A74" s="180">
        <v>72</v>
      </c>
      <c r="B74" s="251" t="s">
        <v>48</v>
      </c>
      <c r="C74" s="171" t="s">
        <v>133</v>
      </c>
      <c r="D74" s="172" t="s">
        <v>223</v>
      </c>
      <c r="E74" s="142" t="s">
        <v>29</v>
      </c>
      <c r="F74" s="143" t="s">
        <v>308</v>
      </c>
      <c r="G74" s="143" t="s">
        <v>453</v>
      </c>
      <c r="H74" s="192" t="s">
        <v>536</v>
      </c>
      <c r="I74" s="142" t="s">
        <v>33</v>
      </c>
      <c r="J74" s="216">
        <v>2.105324074074074E-2</v>
      </c>
      <c r="K74" s="217">
        <v>3</v>
      </c>
      <c r="L74" s="143" t="s">
        <v>53</v>
      </c>
      <c r="M74" s="198">
        <v>6243</v>
      </c>
      <c r="N74" s="138" t="s">
        <v>87</v>
      </c>
      <c r="O74" s="206">
        <v>5732</v>
      </c>
      <c r="P74" s="206"/>
      <c r="Q74" s="233">
        <v>0.91814832612526032</v>
      </c>
      <c r="R74" s="206"/>
      <c r="S74" s="237">
        <v>0</v>
      </c>
      <c r="T74" s="206">
        <v>511</v>
      </c>
      <c r="U74" s="238">
        <v>8.1851673874739711E-2</v>
      </c>
      <c r="V74" s="206">
        <v>234</v>
      </c>
      <c r="W74" s="181"/>
      <c r="X74" s="154"/>
      <c r="Y74" s="6"/>
      <c r="Z74" s="6"/>
      <c r="AA74" s="6"/>
      <c r="AB74" s="6"/>
      <c r="AC74" s="6"/>
      <c r="AD74" s="6"/>
      <c r="AE74" s="6"/>
      <c r="AF74" s="6"/>
    </row>
    <row r="75" spans="1:32" s="45" customFormat="1" ht="15" customHeight="1" x14ac:dyDescent="0.2">
      <c r="A75" s="180">
        <v>73</v>
      </c>
      <c r="B75" s="170" t="s">
        <v>234</v>
      </c>
      <c r="C75" s="171" t="s">
        <v>234</v>
      </c>
      <c r="D75" s="172" t="s">
        <v>235</v>
      </c>
      <c r="E75" s="142" t="s">
        <v>29</v>
      </c>
      <c r="F75" s="143" t="s">
        <v>30</v>
      </c>
      <c r="G75" s="143" t="s">
        <v>31</v>
      </c>
      <c r="H75" s="143" t="s">
        <v>236</v>
      </c>
      <c r="I75" s="143" t="s">
        <v>33</v>
      </c>
      <c r="J75" s="216">
        <v>5.6828703703703702E-3</v>
      </c>
      <c r="K75" s="217">
        <v>10</v>
      </c>
      <c r="L75" s="143" t="s">
        <v>100</v>
      </c>
      <c r="M75" s="199">
        <v>5532</v>
      </c>
      <c r="N75" s="138" t="s">
        <v>59</v>
      </c>
      <c r="O75" s="206">
        <v>2211</v>
      </c>
      <c r="P75" s="206">
        <v>2211</v>
      </c>
      <c r="Q75" s="233">
        <v>0.39967462039045554</v>
      </c>
      <c r="R75" s="206">
        <v>3321</v>
      </c>
      <c r="S75" s="237">
        <v>0.60032537960954446</v>
      </c>
      <c r="T75" s="206">
        <v>0</v>
      </c>
      <c r="U75" s="238">
        <v>0</v>
      </c>
      <c r="V75" s="206">
        <v>0</v>
      </c>
      <c r="W75" s="181"/>
      <c r="X75" s="154"/>
      <c r="Y75" s="6"/>
      <c r="Z75" s="6"/>
      <c r="AA75" s="6"/>
      <c r="AB75" s="6"/>
      <c r="AC75" s="6"/>
      <c r="AD75" s="6"/>
      <c r="AE75" s="6"/>
      <c r="AF75" s="6"/>
    </row>
    <row r="76" spans="1:32" s="45" customFormat="1" ht="15" customHeight="1" x14ac:dyDescent="0.2">
      <c r="A76" s="180">
        <v>74</v>
      </c>
      <c r="B76" s="138" t="s">
        <v>48</v>
      </c>
      <c r="C76" s="138" t="s">
        <v>49</v>
      </c>
      <c r="D76" s="138" t="s">
        <v>232</v>
      </c>
      <c r="E76" s="139" t="s">
        <v>29</v>
      </c>
      <c r="F76" s="139" t="s">
        <v>30</v>
      </c>
      <c r="G76" s="139" t="s">
        <v>119</v>
      </c>
      <c r="H76" s="190" t="s">
        <v>233</v>
      </c>
      <c r="I76" s="139" t="s">
        <v>33</v>
      </c>
      <c r="J76" s="214">
        <v>1.0972222222222222E-2</v>
      </c>
      <c r="K76" s="215">
        <v>8</v>
      </c>
      <c r="L76" s="143" t="s">
        <v>53</v>
      </c>
      <c r="M76" s="198">
        <v>4655</v>
      </c>
      <c r="N76" s="138" t="s">
        <v>87</v>
      </c>
      <c r="O76" s="204">
        <v>2419</v>
      </c>
      <c r="P76" s="205"/>
      <c r="Q76" s="229">
        <v>0.51965628356605797</v>
      </c>
      <c r="R76" s="204"/>
      <c r="S76" s="230">
        <v>0</v>
      </c>
      <c r="T76" s="231">
        <v>2236</v>
      </c>
      <c r="U76" s="232">
        <v>0.48034371643394203</v>
      </c>
      <c r="V76" s="231">
        <v>1751</v>
      </c>
      <c r="W76" s="183"/>
      <c r="X76" s="156"/>
      <c r="Y76" s="24"/>
      <c r="Z76" s="24"/>
      <c r="AA76" s="24"/>
      <c r="AB76" s="24"/>
      <c r="AC76" s="24"/>
      <c r="AD76" s="24"/>
      <c r="AE76" s="24"/>
      <c r="AF76" s="24"/>
    </row>
    <row r="77" spans="1:32" s="45" customFormat="1" ht="15" customHeight="1" x14ac:dyDescent="0.2">
      <c r="A77" s="180">
        <v>75</v>
      </c>
      <c r="B77" s="138" t="s">
        <v>48</v>
      </c>
      <c r="C77" s="174" t="s">
        <v>49</v>
      </c>
      <c r="D77" s="142" t="s">
        <v>532</v>
      </c>
      <c r="E77" s="142" t="s">
        <v>29</v>
      </c>
      <c r="F77" s="143" t="s">
        <v>80</v>
      </c>
      <c r="G77" s="143" t="s">
        <v>360</v>
      </c>
      <c r="H77" s="192" t="s">
        <v>249</v>
      </c>
      <c r="I77" s="142" t="s">
        <v>533</v>
      </c>
      <c r="J77" s="216">
        <v>5.2893518518518515E-3</v>
      </c>
      <c r="K77" s="217">
        <v>13</v>
      </c>
      <c r="L77" s="143" t="s">
        <v>53</v>
      </c>
      <c r="M77" s="198">
        <v>3789</v>
      </c>
      <c r="N77" s="138" t="s">
        <v>87</v>
      </c>
      <c r="O77" s="206">
        <v>3789</v>
      </c>
      <c r="P77" s="206"/>
      <c r="Q77" s="233">
        <v>1</v>
      </c>
      <c r="R77" s="206"/>
      <c r="S77" s="237">
        <v>0</v>
      </c>
      <c r="T77" s="206">
        <v>0</v>
      </c>
      <c r="U77" s="238">
        <v>0</v>
      </c>
      <c r="V77" s="206">
        <v>0</v>
      </c>
      <c r="W77" s="181"/>
      <c r="X77" s="154"/>
      <c r="Y77" s="6"/>
      <c r="Z77" s="6"/>
      <c r="AA77" s="6"/>
      <c r="AB77" s="6"/>
      <c r="AC77" s="6"/>
      <c r="AD77" s="6"/>
      <c r="AE77" s="6"/>
      <c r="AF77" s="6"/>
    </row>
    <row r="78" spans="1:32" s="45" customFormat="1" ht="15" customHeight="1" x14ac:dyDescent="0.2">
      <c r="A78" s="180">
        <v>76</v>
      </c>
      <c r="B78" s="177" t="s">
        <v>48</v>
      </c>
      <c r="C78" s="174" t="s">
        <v>49</v>
      </c>
      <c r="D78" s="174" t="s">
        <v>241</v>
      </c>
      <c r="E78" s="174" t="s">
        <v>29</v>
      </c>
      <c r="F78" s="174" t="s">
        <v>308</v>
      </c>
      <c r="G78" s="174" t="s">
        <v>451</v>
      </c>
      <c r="H78" s="39" t="s">
        <v>243</v>
      </c>
      <c r="I78" s="174" t="s">
        <v>33</v>
      </c>
      <c r="J78" s="218">
        <v>3.2002314814814817E-2</v>
      </c>
      <c r="K78" s="219">
        <v>2</v>
      </c>
      <c r="L78" s="143" t="s">
        <v>53</v>
      </c>
      <c r="M78" s="199">
        <v>3540</v>
      </c>
      <c r="N78" s="174" t="s">
        <v>87</v>
      </c>
      <c r="O78" s="201">
        <v>2734</v>
      </c>
      <c r="P78" s="201"/>
      <c r="Q78" s="235">
        <v>0.77231638418079096</v>
      </c>
      <c r="R78" s="201"/>
      <c r="S78" s="247">
        <v>0</v>
      </c>
      <c r="T78" s="201">
        <v>806</v>
      </c>
      <c r="U78" s="235">
        <v>0.22768361581920904</v>
      </c>
      <c r="V78" s="201">
        <v>479</v>
      </c>
      <c r="W78" s="184"/>
      <c r="X78" s="156"/>
      <c r="Y78" s="24"/>
      <c r="Z78" s="24"/>
      <c r="AA78" s="24"/>
      <c r="AB78" s="24"/>
      <c r="AC78" s="24"/>
      <c r="AD78" s="24"/>
      <c r="AE78" s="24"/>
      <c r="AF78" s="24"/>
    </row>
    <row r="79" spans="1:32" s="45" customFormat="1" ht="15" customHeight="1" x14ac:dyDescent="0.2">
      <c r="A79" s="180">
        <v>77</v>
      </c>
      <c r="B79" s="177" t="s">
        <v>66</v>
      </c>
      <c r="C79" s="174" t="s">
        <v>214</v>
      </c>
      <c r="D79" s="174" t="s">
        <v>261</v>
      </c>
      <c r="E79" s="177" t="s">
        <v>29</v>
      </c>
      <c r="F79" s="177" t="s">
        <v>206</v>
      </c>
      <c r="G79" s="177" t="s">
        <v>262</v>
      </c>
      <c r="H79" s="16" t="s">
        <v>263</v>
      </c>
      <c r="I79" s="177" t="s">
        <v>33</v>
      </c>
      <c r="J79" s="218">
        <v>2.6956018518518518E-2</v>
      </c>
      <c r="K79" s="219">
        <v>1</v>
      </c>
      <c r="L79" s="143" t="s">
        <v>34</v>
      </c>
      <c r="M79" s="199">
        <v>3474</v>
      </c>
      <c r="N79" s="174" t="s">
        <v>544</v>
      </c>
      <c r="O79" s="201">
        <v>3377</v>
      </c>
      <c r="P79" s="210">
        <v>1190</v>
      </c>
      <c r="Q79" s="241">
        <v>0.97207829591249284</v>
      </c>
      <c r="R79" s="199">
        <v>0</v>
      </c>
      <c r="S79" s="248">
        <v>0</v>
      </c>
      <c r="T79" s="201">
        <v>97</v>
      </c>
      <c r="U79" s="241">
        <v>2.7921704087507198E-2</v>
      </c>
      <c r="V79" s="210">
        <v>47</v>
      </c>
      <c r="W79" s="183"/>
      <c r="X79" s="156"/>
      <c r="Y79" s="24"/>
      <c r="Z79" s="24"/>
      <c r="AA79" s="24"/>
      <c r="AB79" s="24"/>
      <c r="AC79" s="24"/>
      <c r="AD79" s="24"/>
      <c r="AE79" s="24"/>
      <c r="AF79" s="24"/>
    </row>
    <row r="80" spans="1:32" s="45" customFormat="1" ht="15" customHeight="1" x14ac:dyDescent="0.2">
      <c r="A80" s="180">
        <v>78</v>
      </c>
      <c r="B80" s="251" t="s">
        <v>48</v>
      </c>
      <c r="C80" s="266" t="s">
        <v>49</v>
      </c>
      <c r="D80" s="253" t="s">
        <v>169</v>
      </c>
      <c r="E80" s="252" t="s">
        <v>29</v>
      </c>
      <c r="F80" s="254" t="s">
        <v>308</v>
      </c>
      <c r="G80" s="254" t="s">
        <v>113</v>
      </c>
      <c r="H80" s="283" t="s">
        <v>170</v>
      </c>
      <c r="I80" s="252" t="s">
        <v>33</v>
      </c>
      <c r="J80" s="255">
        <v>1</v>
      </c>
      <c r="K80" s="256">
        <v>0</v>
      </c>
      <c r="L80" s="254" t="s">
        <v>53</v>
      </c>
      <c r="M80" s="257">
        <v>2583</v>
      </c>
      <c r="N80" s="258" t="s">
        <v>87</v>
      </c>
      <c r="O80" s="205">
        <v>902</v>
      </c>
      <c r="P80" s="205"/>
      <c r="Q80" s="232">
        <v>0.34920634920634919</v>
      </c>
      <c r="R80" s="205"/>
      <c r="S80" s="259">
        <v>0</v>
      </c>
      <c r="T80" s="205">
        <v>1681</v>
      </c>
      <c r="U80" s="260">
        <v>0.65079365079365081</v>
      </c>
      <c r="V80" s="205">
        <v>1203</v>
      </c>
      <c r="W80" s="261"/>
      <c r="X80" s="262"/>
      <c r="Y80" s="263"/>
      <c r="Z80" s="263"/>
      <c r="AA80" s="263"/>
      <c r="AB80" s="263"/>
      <c r="AC80" s="263"/>
      <c r="AD80" s="263"/>
      <c r="AE80" s="263"/>
      <c r="AF80" s="263"/>
    </row>
    <row r="81" spans="1:32" s="45" customFormat="1" ht="15" customHeight="1" x14ac:dyDescent="0.2">
      <c r="A81" s="180">
        <v>79</v>
      </c>
      <c r="B81" s="174" t="s">
        <v>66</v>
      </c>
      <c r="C81" s="174" t="s">
        <v>214</v>
      </c>
      <c r="D81" s="138" t="s">
        <v>246</v>
      </c>
      <c r="E81" s="174" t="s">
        <v>29</v>
      </c>
      <c r="F81" s="139" t="s">
        <v>30</v>
      </c>
      <c r="G81" s="139"/>
      <c r="H81" s="190" t="s">
        <v>247</v>
      </c>
      <c r="I81" s="139" t="s">
        <v>33</v>
      </c>
      <c r="J81" s="216">
        <v>7.0949074074074074E-3</v>
      </c>
      <c r="K81" s="217">
        <v>6</v>
      </c>
      <c r="L81" s="143" t="s">
        <v>34</v>
      </c>
      <c r="M81" s="198">
        <v>2254</v>
      </c>
      <c r="N81" s="138" t="s">
        <v>544</v>
      </c>
      <c r="O81" s="206">
        <v>54</v>
      </c>
      <c r="P81" s="207">
        <v>6</v>
      </c>
      <c r="Q81" s="233">
        <v>2.3957409050576754E-2</v>
      </c>
      <c r="R81" s="198">
        <v>0</v>
      </c>
      <c r="S81" s="230">
        <v>0</v>
      </c>
      <c r="T81" s="206">
        <v>2200</v>
      </c>
      <c r="U81" s="233">
        <v>0.97604259094942325</v>
      </c>
      <c r="V81" s="234">
        <v>1700</v>
      </c>
      <c r="W81" s="181"/>
      <c r="X81" s="154"/>
      <c r="Y81" s="6"/>
      <c r="Z81" s="6"/>
      <c r="AA81" s="6"/>
      <c r="AB81" s="6"/>
      <c r="AC81" s="6"/>
      <c r="AD81" s="6"/>
      <c r="AE81" s="6"/>
      <c r="AF81" s="6"/>
    </row>
    <row r="82" spans="1:32" s="45" customFormat="1" ht="15" customHeight="1" x14ac:dyDescent="0.2">
      <c r="A82" s="180">
        <v>80</v>
      </c>
      <c r="B82" s="138" t="s">
        <v>48</v>
      </c>
      <c r="C82" s="138" t="s">
        <v>49</v>
      </c>
      <c r="D82" s="138" t="s">
        <v>239</v>
      </c>
      <c r="E82" s="139" t="s">
        <v>29</v>
      </c>
      <c r="F82" s="139" t="s">
        <v>309</v>
      </c>
      <c r="G82" s="139" t="s">
        <v>176</v>
      </c>
      <c r="H82" s="139" t="s">
        <v>240</v>
      </c>
      <c r="I82" s="139" t="s">
        <v>33</v>
      </c>
      <c r="J82" s="216">
        <v>2.2615740740740742E-2</v>
      </c>
      <c r="K82" s="217">
        <v>2</v>
      </c>
      <c r="L82" s="143" t="s">
        <v>53</v>
      </c>
      <c r="M82" s="198">
        <v>2006</v>
      </c>
      <c r="N82" s="138" t="s">
        <v>87</v>
      </c>
      <c r="O82" s="206">
        <v>772</v>
      </c>
      <c r="P82" s="208"/>
      <c r="Q82" s="233">
        <v>0.38484546360917249</v>
      </c>
      <c r="R82" s="198"/>
      <c r="S82" s="230">
        <v>0</v>
      </c>
      <c r="T82" s="206">
        <v>1234</v>
      </c>
      <c r="U82" s="233">
        <v>0.61515453639082751</v>
      </c>
      <c r="V82" s="207">
        <v>851</v>
      </c>
      <c r="W82" s="181"/>
      <c r="X82" s="154"/>
      <c r="Y82" s="6"/>
      <c r="Z82" s="6"/>
      <c r="AA82" s="6"/>
      <c r="AB82" s="6"/>
      <c r="AC82" s="6"/>
      <c r="AD82" s="6"/>
      <c r="AE82" s="6"/>
      <c r="AF82" s="6"/>
    </row>
    <row r="83" spans="1:32" s="45" customFormat="1" ht="15" customHeight="1" x14ac:dyDescent="0.2">
      <c r="A83" s="180">
        <v>81</v>
      </c>
      <c r="B83" s="170" t="s">
        <v>66</v>
      </c>
      <c r="C83" s="171" t="s">
        <v>214</v>
      </c>
      <c r="D83" s="142" t="s">
        <v>266</v>
      </c>
      <c r="E83" s="142" t="s">
        <v>29</v>
      </c>
      <c r="F83" s="143" t="s">
        <v>180</v>
      </c>
      <c r="G83" s="143" t="s">
        <v>267</v>
      </c>
      <c r="H83" s="143" t="s">
        <v>268</v>
      </c>
      <c r="I83" s="142" t="s">
        <v>33</v>
      </c>
      <c r="J83" s="216">
        <v>2.5671296296296296E-2</v>
      </c>
      <c r="K83" s="217">
        <v>1</v>
      </c>
      <c r="L83" s="143" t="s">
        <v>34</v>
      </c>
      <c r="M83" s="199">
        <v>1751</v>
      </c>
      <c r="N83" s="138" t="s">
        <v>544</v>
      </c>
      <c r="O83" s="206">
        <v>1485</v>
      </c>
      <c r="P83" s="206">
        <v>479</v>
      </c>
      <c r="Q83" s="233">
        <v>0.84808680753854937</v>
      </c>
      <c r="R83" s="206">
        <v>0</v>
      </c>
      <c r="S83" s="237">
        <v>0</v>
      </c>
      <c r="T83" s="206">
        <v>266</v>
      </c>
      <c r="U83" s="238">
        <v>0.1519131924614506</v>
      </c>
      <c r="V83" s="206">
        <v>232</v>
      </c>
      <c r="W83" s="181"/>
      <c r="X83" s="154"/>
      <c r="Y83" s="6"/>
      <c r="Z83" s="6"/>
      <c r="AA83" s="6"/>
      <c r="AB83" s="6"/>
      <c r="AC83" s="6"/>
      <c r="AD83" s="6"/>
      <c r="AE83" s="6"/>
      <c r="AF83" s="6"/>
    </row>
    <row r="84" spans="1:32" s="45" customFormat="1" ht="15" customHeight="1" x14ac:dyDescent="0.2">
      <c r="A84" s="180">
        <v>82</v>
      </c>
      <c r="B84" s="138" t="s">
        <v>48</v>
      </c>
      <c r="C84" s="138" t="s">
        <v>49</v>
      </c>
      <c r="D84" s="138" t="s">
        <v>252</v>
      </c>
      <c r="E84" s="139" t="s">
        <v>29</v>
      </c>
      <c r="F84" s="139" t="s">
        <v>206</v>
      </c>
      <c r="G84" s="139" t="s">
        <v>262</v>
      </c>
      <c r="H84" s="139" t="s">
        <v>254</v>
      </c>
      <c r="I84" s="139" t="s">
        <v>33</v>
      </c>
      <c r="J84" s="216">
        <v>0.14287037037037037</v>
      </c>
      <c r="K84" s="217">
        <v>4</v>
      </c>
      <c r="L84" s="143" t="s">
        <v>53</v>
      </c>
      <c r="M84" s="198">
        <v>1340</v>
      </c>
      <c r="N84" s="138" t="s">
        <v>87</v>
      </c>
      <c r="O84" s="206">
        <v>1340</v>
      </c>
      <c r="P84" s="207"/>
      <c r="Q84" s="233">
        <v>1</v>
      </c>
      <c r="R84" s="198"/>
      <c r="S84" s="230">
        <v>0</v>
      </c>
      <c r="T84" s="206">
        <v>0</v>
      </c>
      <c r="U84" s="233">
        <v>0</v>
      </c>
      <c r="V84" s="207">
        <v>0</v>
      </c>
      <c r="W84" s="181"/>
      <c r="X84" s="154"/>
      <c r="Y84" s="6"/>
      <c r="Z84" s="6"/>
      <c r="AA84" s="6"/>
      <c r="AB84" s="6"/>
      <c r="AC84" s="6"/>
      <c r="AD84" s="6"/>
      <c r="AE84" s="6"/>
      <c r="AF84" s="6"/>
    </row>
    <row r="85" spans="1:32" s="45" customFormat="1" ht="15" customHeight="1" x14ac:dyDescent="0.2">
      <c r="A85" s="180">
        <v>83</v>
      </c>
      <c r="B85" s="172" t="s">
        <v>66</v>
      </c>
      <c r="C85" s="172" t="s">
        <v>67</v>
      </c>
      <c r="D85" s="172" t="s">
        <v>264</v>
      </c>
      <c r="E85" s="172" t="s">
        <v>29</v>
      </c>
      <c r="F85" s="173" t="s">
        <v>64</v>
      </c>
      <c r="G85" s="173" t="s">
        <v>85</v>
      </c>
      <c r="H85" s="173" t="s">
        <v>265</v>
      </c>
      <c r="I85" s="172" t="s">
        <v>33</v>
      </c>
      <c r="J85" s="220">
        <v>0</v>
      </c>
      <c r="K85" s="221">
        <v>0</v>
      </c>
      <c r="L85" s="173" t="s">
        <v>34</v>
      </c>
      <c r="M85" s="200">
        <v>1133</v>
      </c>
      <c r="N85" s="172" t="s">
        <v>544</v>
      </c>
      <c r="O85" s="209">
        <v>1133</v>
      </c>
      <c r="P85" s="209">
        <v>343</v>
      </c>
      <c r="Q85" s="239">
        <v>1</v>
      </c>
      <c r="R85" s="209">
        <v>0</v>
      </c>
      <c r="S85" s="240">
        <v>0</v>
      </c>
      <c r="T85" s="209">
        <v>0</v>
      </c>
      <c r="U85" s="239">
        <v>0</v>
      </c>
      <c r="V85" s="209">
        <v>0</v>
      </c>
      <c r="W85" s="181"/>
      <c r="X85" s="154"/>
      <c r="Y85" s="6"/>
      <c r="Z85" s="6"/>
      <c r="AA85" s="6"/>
      <c r="AB85" s="6"/>
      <c r="AC85" s="6"/>
      <c r="AD85" s="6"/>
      <c r="AE85" s="6"/>
      <c r="AF85" s="6"/>
    </row>
    <row r="86" spans="1:32" s="45" customFormat="1" ht="15" customHeight="1" x14ac:dyDescent="0.2">
      <c r="A86" s="180">
        <v>84</v>
      </c>
      <c r="B86" s="251" t="s">
        <v>48</v>
      </c>
      <c r="C86" s="172" t="s">
        <v>133</v>
      </c>
      <c r="D86" s="172" t="s">
        <v>277</v>
      </c>
      <c r="E86" s="172" t="s">
        <v>29</v>
      </c>
      <c r="F86" s="173" t="s">
        <v>308</v>
      </c>
      <c r="G86" s="173"/>
      <c r="H86" s="173" t="s">
        <v>278</v>
      </c>
      <c r="I86" s="172" t="s">
        <v>33</v>
      </c>
      <c r="J86" s="250">
        <v>9.6064814814814815E-3</v>
      </c>
      <c r="K86" s="221">
        <v>22</v>
      </c>
      <c r="L86" s="173" t="s">
        <v>53</v>
      </c>
      <c r="M86" s="200">
        <v>721</v>
      </c>
      <c r="N86" s="172" t="s">
        <v>87</v>
      </c>
      <c r="O86" s="209">
        <v>721</v>
      </c>
      <c r="P86" s="209"/>
      <c r="Q86" s="239">
        <v>1</v>
      </c>
      <c r="R86" s="209"/>
      <c r="S86" s="240">
        <v>0</v>
      </c>
      <c r="T86" s="209">
        <v>0</v>
      </c>
      <c r="U86" s="239">
        <v>0</v>
      </c>
      <c r="V86" s="209">
        <v>0</v>
      </c>
      <c r="W86" s="181"/>
      <c r="X86" s="154"/>
      <c r="Y86" s="6"/>
      <c r="Z86" s="6"/>
      <c r="AA86" s="6"/>
      <c r="AB86" s="6"/>
      <c r="AC86" s="6"/>
      <c r="AD86" s="6"/>
      <c r="AE86" s="6"/>
      <c r="AF86" s="6"/>
    </row>
    <row r="87" spans="1:32" s="45" customFormat="1" ht="15" customHeight="1" x14ac:dyDescent="0.2">
      <c r="A87" s="180">
        <v>85</v>
      </c>
      <c r="B87" s="138" t="s">
        <v>66</v>
      </c>
      <c r="C87" s="138" t="s">
        <v>67</v>
      </c>
      <c r="D87" s="138" t="s">
        <v>269</v>
      </c>
      <c r="E87" s="139" t="s">
        <v>29</v>
      </c>
      <c r="F87" s="139" t="s">
        <v>64</v>
      </c>
      <c r="G87" s="139"/>
      <c r="H87" s="139" t="s">
        <v>270</v>
      </c>
      <c r="I87" s="139" t="s">
        <v>33</v>
      </c>
      <c r="J87" s="214">
        <v>0</v>
      </c>
      <c r="K87" s="215">
        <v>0</v>
      </c>
      <c r="L87" s="143" t="s">
        <v>34</v>
      </c>
      <c r="M87" s="199">
        <v>538</v>
      </c>
      <c r="N87" s="138" t="s">
        <v>544</v>
      </c>
      <c r="O87" s="198">
        <v>538</v>
      </c>
      <c r="P87" s="206">
        <v>116</v>
      </c>
      <c r="Q87" s="233">
        <v>1</v>
      </c>
      <c r="R87" s="198">
        <v>0</v>
      </c>
      <c r="S87" s="230">
        <v>0</v>
      </c>
      <c r="T87" s="208">
        <v>0</v>
      </c>
      <c r="U87" s="233">
        <v>0</v>
      </c>
      <c r="V87" s="208">
        <v>0</v>
      </c>
      <c r="W87" s="185"/>
      <c r="X87" s="2"/>
      <c r="Y87" s="3"/>
      <c r="Z87" s="3"/>
      <c r="AA87" s="3"/>
      <c r="AB87" s="3"/>
      <c r="AC87" s="3"/>
      <c r="AD87" s="3"/>
      <c r="AE87" s="3"/>
      <c r="AF87" s="3"/>
    </row>
    <row r="88" spans="1:32" s="45" customFormat="1" ht="15" customHeight="1" x14ac:dyDescent="0.2">
      <c r="A88" s="180">
        <v>86</v>
      </c>
      <c r="B88" s="177" t="s">
        <v>66</v>
      </c>
      <c r="C88" s="174" t="s">
        <v>67</v>
      </c>
      <c r="D88" s="174" t="s">
        <v>275</v>
      </c>
      <c r="E88" s="177" t="s">
        <v>29</v>
      </c>
      <c r="F88" s="177" t="s">
        <v>206</v>
      </c>
      <c r="G88" s="177"/>
      <c r="H88" s="189" t="s">
        <v>276</v>
      </c>
      <c r="I88" s="177" t="s">
        <v>33</v>
      </c>
      <c r="J88" s="218">
        <v>3.2372685185185185E-2</v>
      </c>
      <c r="K88" s="219">
        <v>1</v>
      </c>
      <c r="L88" s="143" t="s">
        <v>34</v>
      </c>
      <c r="M88" s="199">
        <v>515</v>
      </c>
      <c r="N88" s="174" t="s">
        <v>544</v>
      </c>
      <c r="O88" s="201">
        <v>515</v>
      </c>
      <c r="P88" s="201">
        <v>206</v>
      </c>
      <c r="Q88" s="241">
        <v>1</v>
      </c>
      <c r="R88" s="199">
        <v>0</v>
      </c>
      <c r="S88" s="248">
        <v>0</v>
      </c>
      <c r="T88" s="201">
        <v>0</v>
      </c>
      <c r="U88" s="241">
        <v>0</v>
      </c>
      <c r="V88" s="210">
        <v>0</v>
      </c>
      <c r="W88" s="184"/>
      <c r="X88" s="157"/>
      <c r="Y88" s="30"/>
      <c r="Z88" s="30"/>
      <c r="AA88" s="30"/>
      <c r="AB88" s="30"/>
      <c r="AC88" s="30"/>
      <c r="AD88" s="30"/>
      <c r="AE88" s="30"/>
      <c r="AF88" s="30"/>
    </row>
    <row r="89" spans="1:32" s="45" customFormat="1" ht="15" customHeight="1" x14ac:dyDescent="0.2">
      <c r="A89" s="180">
        <v>87</v>
      </c>
      <c r="B89" s="177" t="s">
        <v>271</v>
      </c>
      <c r="C89" s="174" t="s">
        <v>272</v>
      </c>
      <c r="D89" s="174" t="s">
        <v>273</v>
      </c>
      <c r="E89" s="174" t="s">
        <v>29</v>
      </c>
      <c r="F89" s="177" t="s">
        <v>318</v>
      </c>
      <c r="G89" s="177" t="s">
        <v>153</v>
      </c>
      <c r="H89" s="191" t="s">
        <v>274</v>
      </c>
      <c r="I89" s="177" t="s">
        <v>33</v>
      </c>
      <c r="J89" s="218">
        <v>6.7708333333333336E-3</v>
      </c>
      <c r="K89" s="219">
        <v>3</v>
      </c>
      <c r="L89" s="143" t="s">
        <v>34</v>
      </c>
      <c r="M89" s="199">
        <v>477</v>
      </c>
      <c r="N89" s="174" t="s">
        <v>35</v>
      </c>
      <c r="O89" s="201">
        <v>399</v>
      </c>
      <c r="P89" s="201"/>
      <c r="Q89" s="241">
        <v>0.84</v>
      </c>
      <c r="R89" s="201"/>
      <c r="S89" s="248">
        <v>0</v>
      </c>
      <c r="T89" s="201">
        <v>78</v>
      </c>
      <c r="U89" s="241">
        <v>0.16</v>
      </c>
      <c r="V89" s="201">
        <v>32</v>
      </c>
      <c r="W89" s="184"/>
      <c r="X89" s="156"/>
      <c r="Y89" s="24"/>
      <c r="Z89" s="24"/>
      <c r="AA89" s="24"/>
      <c r="AB89" s="24"/>
      <c r="AC89" s="24"/>
      <c r="AD89" s="24"/>
      <c r="AE89" s="24"/>
      <c r="AF89" s="24"/>
    </row>
    <row r="90" spans="1:32" s="45" customFormat="1" ht="15" customHeight="1" x14ac:dyDescent="0.2">
      <c r="A90" s="180">
        <v>88</v>
      </c>
      <c r="B90" s="177" t="s">
        <v>37</v>
      </c>
      <c r="C90" s="174" t="s">
        <v>37</v>
      </c>
      <c r="D90" s="174" t="s">
        <v>551</v>
      </c>
      <c r="E90" s="174" t="s">
        <v>29</v>
      </c>
      <c r="F90" s="177" t="s">
        <v>318</v>
      </c>
      <c r="G90" s="177" t="s">
        <v>85</v>
      </c>
      <c r="H90" s="189" t="s">
        <v>552</v>
      </c>
      <c r="I90" s="174" t="s">
        <v>33</v>
      </c>
      <c r="J90" s="222">
        <v>1.3888888888888888E-2</v>
      </c>
      <c r="K90" s="219">
        <v>4</v>
      </c>
      <c r="L90" s="143" t="s">
        <v>34</v>
      </c>
      <c r="M90" s="199">
        <v>0</v>
      </c>
      <c r="N90" s="174" t="s">
        <v>42</v>
      </c>
      <c r="O90" s="201">
        <v>0</v>
      </c>
      <c r="P90" s="201">
        <v>0</v>
      </c>
      <c r="Q90" s="233">
        <v>0</v>
      </c>
      <c r="R90" s="206">
        <v>0</v>
      </c>
      <c r="S90" s="279">
        <v>0</v>
      </c>
      <c r="T90" s="201">
        <v>0</v>
      </c>
      <c r="U90" s="233">
        <v>0</v>
      </c>
      <c r="V90" s="201"/>
      <c r="W90" s="181"/>
      <c r="X90" s="154"/>
      <c r="Y90" s="6"/>
      <c r="Z90" s="6"/>
      <c r="AA90" s="6"/>
      <c r="AB90" s="6"/>
      <c r="AC90" s="6"/>
      <c r="AD90" s="6"/>
      <c r="AE90" s="6"/>
      <c r="AF90" s="6"/>
    </row>
    <row r="91" spans="1:32" s="45" customFormat="1" ht="15" customHeight="1" x14ac:dyDescent="0.2">
      <c r="A91" s="180"/>
      <c r="B91" s="177"/>
      <c r="C91" s="174"/>
      <c r="D91" s="174"/>
      <c r="E91" s="174"/>
      <c r="F91" s="177"/>
      <c r="G91" s="177"/>
      <c r="H91" s="189"/>
      <c r="I91" s="174"/>
      <c r="J91" s="218"/>
      <c r="K91" s="219"/>
      <c r="L91" s="143"/>
      <c r="M91" s="199"/>
      <c r="N91" s="174"/>
      <c r="O91" s="201"/>
      <c r="P91" s="201"/>
      <c r="Q91" s="241"/>
      <c r="R91" s="201"/>
      <c r="S91" s="242"/>
      <c r="T91" s="201"/>
      <c r="U91" s="241"/>
      <c r="V91" s="201"/>
      <c r="W91" s="184"/>
      <c r="X91" s="156"/>
      <c r="Y91" s="24"/>
      <c r="Z91" s="24"/>
      <c r="AA91" s="24"/>
      <c r="AB91" s="24"/>
      <c r="AC91" s="24"/>
      <c r="AD91" s="24"/>
      <c r="AE91" s="24"/>
      <c r="AF91" s="24"/>
    </row>
    <row r="92" spans="1:32" s="45" customFormat="1" ht="15" customHeight="1" x14ac:dyDescent="0.2">
      <c r="A92" s="180"/>
      <c r="B92" s="170"/>
      <c r="C92" s="171"/>
      <c r="D92" s="175"/>
      <c r="E92" s="142"/>
      <c r="F92" s="143"/>
      <c r="G92" s="143"/>
      <c r="H92" s="143"/>
      <c r="I92" s="142"/>
      <c r="J92" s="216"/>
      <c r="K92" s="217"/>
      <c r="L92" s="143"/>
      <c r="M92" s="198"/>
      <c r="N92" s="138"/>
      <c r="O92" s="206"/>
      <c r="P92" s="206"/>
      <c r="Q92" s="233"/>
      <c r="R92" s="206"/>
      <c r="S92" s="237"/>
      <c r="T92" s="206"/>
      <c r="U92" s="238"/>
      <c r="V92" s="206"/>
      <c r="W92" s="181"/>
      <c r="X92" s="154"/>
      <c r="Y92" s="6"/>
      <c r="Z92" s="6"/>
      <c r="AA92" s="6"/>
      <c r="AB92" s="6"/>
      <c r="AC92" s="6"/>
      <c r="AD92" s="6"/>
      <c r="AE92" s="6"/>
      <c r="AF92" s="6"/>
    </row>
    <row r="93" spans="1:32" ht="15" customHeight="1" x14ac:dyDescent="0.2">
      <c r="A93" s="180"/>
      <c r="B93" s="138"/>
      <c r="C93" s="138"/>
      <c r="D93" s="138"/>
      <c r="E93" s="138"/>
      <c r="F93" s="139"/>
      <c r="G93" s="139"/>
      <c r="H93" s="139"/>
      <c r="I93" s="139"/>
      <c r="J93" s="214"/>
      <c r="K93" s="215"/>
      <c r="L93" s="143"/>
      <c r="M93" s="198"/>
      <c r="N93" s="138"/>
      <c r="O93" s="198"/>
      <c r="P93" s="206"/>
      <c r="Q93" s="233"/>
      <c r="R93" s="198"/>
      <c r="S93" s="230"/>
      <c r="T93" s="208"/>
      <c r="U93" s="233"/>
      <c r="V93" s="208"/>
      <c r="W93" s="184"/>
      <c r="X93" s="156"/>
      <c r="Y93" s="24"/>
      <c r="Z93" s="24"/>
      <c r="AA93" s="24"/>
      <c r="AB93" s="24"/>
      <c r="AC93" s="24"/>
      <c r="AD93" s="24"/>
      <c r="AE93" s="24"/>
      <c r="AF93" s="24"/>
    </row>
    <row r="94" spans="1:32" ht="15" customHeight="1" x14ac:dyDescent="0.2">
      <c r="A94" s="180"/>
      <c r="B94" s="138"/>
      <c r="C94" s="138"/>
      <c r="D94" s="138"/>
      <c r="E94" s="139"/>
      <c r="F94" s="139"/>
      <c r="G94" s="139"/>
      <c r="H94" s="139"/>
      <c r="I94" s="139"/>
      <c r="J94" s="216"/>
      <c r="K94" s="217"/>
      <c r="L94" s="143"/>
      <c r="M94" s="198"/>
      <c r="N94" s="138"/>
      <c r="O94" s="206"/>
      <c r="P94" s="206"/>
      <c r="Q94" s="233"/>
      <c r="R94" s="206"/>
      <c r="S94" s="230"/>
      <c r="T94" s="206"/>
      <c r="U94" s="233"/>
      <c r="V94" s="206"/>
      <c r="W94" s="181"/>
      <c r="X94" s="154"/>
      <c r="Y94" s="6"/>
      <c r="Z94" s="6"/>
      <c r="AA94" s="6"/>
      <c r="AB94" s="6"/>
      <c r="AC94" s="6"/>
      <c r="AD94" s="6"/>
      <c r="AE94" s="6"/>
      <c r="AF94" s="6"/>
    </row>
    <row r="95" spans="1:32" ht="15" customHeight="1" thickBot="1" x14ac:dyDescent="0.25">
      <c r="A95" s="188"/>
      <c r="B95" s="149"/>
      <c r="C95" s="149"/>
      <c r="D95" s="149"/>
      <c r="E95" s="186"/>
      <c r="F95" s="186"/>
      <c r="G95" s="186"/>
      <c r="H95" s="186"/>
      <c r="I95" s="186"/>
      <c r="J95" s="224"/>
      <c r="K95" s="225"/>
      <c r="L95" s="187"/>
      <c r="M95" s="202"/>
      <c r="N95" s="149"/>
      <c r="O95" s="211"/>
      <c r="P95" s="211"/>
      <c r="Q95" s="243"/>
      <c r="R95" s="211"/>
      <c r="S95" s="244"/>
      <c r="T95" s="211"/>
      <c r="U95" s="243"/>
      <c r="V95" s="211"/>
      <c r="W95" s="196"/>
      <c r="X95" s="154"/>
      <c r="Y95" s="6"/>
      <c r="Z95" s="6"/>
      <c r="AA95" s="6"/>
      <c r="AB95" s="6"/>
      <c r="AC95" s="6"/>
      <c r="AD95" s="6"/>
      <c r="AE95" s="6"/>
      <c r="AF95" s="6"/>
    </row>
    <row r="96" spans="1:32" ht="15" customHeight="1" x14ac:dyDescent="0.2">
      <c r="A96" s="164"/>
      <c r="B96" s="164"/>
      <c r="C96" s="164"/>
      <c r="D96" s="164"/>
      <c r="E96" s="164"/>
      <c r="F96" s="165"/>
      <c r="G96" s="165"/>
      <c r="H96" s="164"/>
      <c r="I96" s="164"/>
      <c r="J96" s="164"/>
      <c r="K96" s="164"/>
      <c r="L96" s="164"/>
      <c r="M96" s="166"/>
      <c r="N96" s="164"/>
      <c r="O96" s="166"/>
      <c r="P96" s="164"/>
      <c r="Q96" s="167"/>
      <c r="R96" s="168"/>
      <c r="S96" s="168"/>
      <c r="T96" s="166"/>
      <c r="U96" s="167"/>
      <c r="V96" s="166"/>
      <c r="W96" s="169"/>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sheetData>
  <autoFilter ref="A2:AF95" xr:uid="{5729862E-8218-2142-BF9B-590744B7C539}">
    <sortState xmlns:xlrd2="http://schemas.microsoft.com/office/spreadsheetml/2017/richdata2" ref="A3:AF95">
      <sortCondition descending="1" ref="M2:M95"/>
    </sortState>
  </autoFilter>
  <mergeCells count="3">
    <mergeCell ref="J1:Q1"/>
    <mergeCell ref="R1:S1"/>
    <mergeCell ref="T1:V1"/>
  </mergeCells>
  <dataValidations count="24">
    <dataValidation type="list" allowBlank="1" showInputMessage="1" showErrorMessage="1" sqref="G12 G15 G10 G23" xr:uid="{912C0ACA-C448-E94E-9231-6AE1C5A79BFF}">
      <formula1>INDIRECT($E$10)</formula1>
    </dataValidation>
    <dataValidation type="list" allowBlank="1" showInputMessage="1" showErrorMessage="1" sqref="G13:G14 G9:G10 G90" xr:uid="{2D5A4A2C-022C-1749-BD26-16037547A46E}">
      <formula1>INDIRECT($E$9)</formula1>
    </dataValidation>
    <dataValidation type="list" allowBlank="1" showInputMessage="1" showErrorMessage="1" sqref="G3:G5 G16 G82 G84 G95" xr:uid="{58CCFF43-A289-FC42-9E16-92821135FE19}">
      <formula1>INDIRECT($E$3)</formula1>
    </dataValidation>
    <dataValidation type="list" allowBlank="1" showInputMessage="1" showErrorMessage="1" sqref="G4:G5 G18 G51 G86" xr:uid="{3BC6D934-4DFB-D24A-8221-4C518DD2A37E}">
      <formula1>INDIRECT($E$5)</formula1>
    </dataValidation>
    <dataValidation type="list" allowBlank="1" showInputMessage="1" showErrorMessage="1" sqref="L3:L15" xr:uid="{6ADE07D8-5C96-4741-9E85-A8F688F91391}">
      <formula1>Spôsob_nákupu</formula1>
    </dataValidation>
    <dataValidation type="list" allowBlank="1" showInputMessage="1" showErrorMessage="1" sqref="F3:F28 F50:F52 F82:F90 F92 F95" xr:uid="{F761128D-1C9E-334E-9F13-C39087FAB259}">
      <formula1>Kategórie</formula1>
    </dataValidation>
    <dataValidation type="list" allowBlank="1" showInputMessage="1" showErrorMessage="1" sqref="G4 G15 G8:G12 G21 G89" xr:uid="{7F1E6049-2925-FF4F-B5FD-AED9916BD5D7}">
      <formula1>INDIRECT($E$8)</formula1>
    </dataValidation>
    <dataValidation type="list" allowBlank="1" showInputMessage="1" showErrorMessage="1" sqref="G7 G20 G88" xr:uid="{33E7596C-5F2D-9046-89CC-DC0065DA9F8C}">
      <formula1>INDIRECT($E$7)</formula1>
    </dataValidation>
    <dataValidation type="list" allowBlank="1" showInputMessage="1" showErrorMessage="1" sqref="G15 G10:G12 G24" xr:uid="{D07C7190-C4F2-0644-8F55-A3DD12CC273A}">
      <formula1>INDIRECT($E$11)</formula1>
    </dataValidation>
    <dataValidation type="list" allowBlank="1" showInputMessage="1" showErrorMessage="1" sqref="G13:G14 G26" xr:uid="{42DE786E-33D2-D44A-8FBE-D566B4A1249F}">
      <formula1>INDIRECT($E$13)</formula1>
    </dataValidation>
    <dataValidation type="list" allowBlank="1" showInputMessage="1" showErrorMessage="1" sqref="G12 G15 G25" xr:uid="{477C4874-89E1-0840-B562-8F2A9AD88B53}">
      <formula1>INDIRECT($E$12)</formula1>
    </dataValidation>
    <dataValidation type="list" allowBlank="1" showInputMessage="1" showErrorMessage="1" sqref="G6 G22" xr:uid="{B77EE0AA-8E1E-2643-9B91-50C1A542C37C}">
      <formula1>INDIRECT(F6)</formula1>
    </dataValidation>
    <dataValidation type="list" allowBlank="1" showInputMessage="1" showErrorMessage="1" sqref="G28" xr:uid="{5D4C3E9C-0602-7845-BAE0-FA6BCB834916}">
      <formula1>INDIRECT($E$15)</formula1>
    </dataValidation>
    <dataValidation type="list" allowBlank="1" showInputMessage="1" showErrorMessage="1" sqref="G27" xr:uid="{5EC1ABAB-3923-804B-A67D-6F552895F3CF}">
      <formula1>INDIRECT($E$14)</formula1>
    </dataValidation>
    <dataValidation type="list" allowBlank="1" showInputMessage="1" showErrorMessage="1" sqref="G19 G52 G87 G92" xr:uid="{F8EF2B6F-A078-5348-AADB-B7391A6CE2C0}">
      <formula1>INDIRECT($E$6)</formula1>
    </dataValidation>
    <dataValidation type="list" allowBlank="1" showInputMessage="1" showErrorMessage="1" sqref="G17 G50 G85" xr:uid="{071EE024-D32C-2145-B4AB-9AE8F4DB682F}">
      <formula1>INDIRECT($E$4)</formula1>
    </dataValidation>
    <dataValidation type="list" allowBlank="1" showErrorMessage="1" sqref="F44:F49" xr:uid="{3F43620F-88C1-4945-A1AB-2CEB15E76F1E}">
      <formula1>Kategórie</formula1>
    </dataValidation>
    <dataValidation type="list" allowBlank="1" showErrorMessage="1" sqref="G47" xr:uid="{12982A3A-9172-E24F-BC02-B53195B89915}">
      <formula1>INDIRECT($E$7)</formula1>
    </dataValidation>
    <dataValidation type="list" allowBlank="1" showErrorMessage="1" sqref="G46" xr:uid="{ADF394ED-9B36-B94C-B18B-9B99027EC945}">
      <formula1>INDIRECT($E$6)</formula1>
    </dataValidation>
    <dataValidation type="list" allowBlank="1" showErrorMessage="1" sqref="G45" xr:uid="{AD34E2F1-00EB-7548-9FF8-AD01D66703B0}">
      <formula1>INDIRECT($E$5)</formula1>
    </dataValidation>
    <dataValidation type="list" allowBlank="1" showErrorMessage="1" sqref="G44" xr:uid="{527602F6-5496-D242-820E-65C3406B413D}">
      <formula1>INDIRECT($E$4)</formula1>
    </dataValidation>
    <dataValidation type="list" allowBlank="1" showErrorMessage="1" sqref="G48" xr:uid="{AA017CA0-335F-3A48-95F6-BD90B13F9F06}">
      <formula1>INDIRECT($E$8)</formula1>
    </dataValidation>
    <dataValidation type="list" allowBlank="1" showErrorMessage="1" sqref="G49" xr:uid="{0D7B178C-11C1-DD40-8D60-D168839DB0E1}">
      <formula1>INDIRECT($E$9)</formula1>
    </dataValidation>
    <dataValidation type="list" allowBlank="1" showInputMessage="1" showErrorMessage="1" sqref="G83" xr:uid="{DD5E6E57-795B-CC49-9E3B-D8621A161B75}">
      <formula1>INDIRECT(#REF!)</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CB5E-1BCF-0048-BF9E-8E4463CFE912}">
  <dimension ref="A1:AF108"/>
  <sheetViews>
    <sheetView showGridLines="0" topLeftCell="A72" workbookViewId="0">
      <selection activeCell="M3" sqref="M3:M90"/>
    </sheetView>
  </sheetViews>
  <sheetFormatPr baseColWidth="10" defaultColWidth="10.5" defaultRowHeight="15" customHeight="1" x14ac:dyDescent="0.2"/>
  <cols>
    <col min="1" max="1" width="17.5" style="62" customWidth="1"/>
    <col min="2" max="2" width="24.83203125" style="1" customWidth="1"/>
    <col min="3" max="3" width="17" style="1" bestFit="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140" t="s">
        <v>26</v>
      </c>
      <c r="C3" s="140" t="s">
        <v>27</v>
      </c>
      <c r="D3" s="140" t="s">
        <v>28</v>
      </c>
      <c r="E3" s="178" t="s">
        <v>29</v>
      </c>
      <c r="F3" s="178" t="s">
        <v>30</v>
      </c>
      <c r="G3" s="178" t="s">
        <v>31</v>
      </c>
      <c r="H3" s="178" t="s">
        <v>32</v>
      </c>
      <c r="I3" s="178" t="s">
        <v>33</v>
      </c>
      <c r="J3" s="212">
        <v>2.4953703703703704E-2</v>
      </c>
      <c r="K3" s="213">
        <v>27</v>
      </c>
      <c r="L3" s="147" t="s">
        <v>34</v>
      </c>
      <c r="M3" s="197">
        <v>1836684</v>
      </c>
      <c r="N3" s="140" t="s">
        <v>35</v>
      </c>
      <c r="O3" s="197">
        <v>1463740</v>
      </c>
      <c r="P3" s="203" t="s">
        <v>36</v>
      </c>
      <c r="Q3" s="226">
        <v>0.8</v>
      </c>
      <c r="R3" s="197">
        <v>0</v>
      </c>
      <c r="S3" s="227">
        <v>0</v>
      </c>
      <c r="T3" s="203">
        <v>372944</v>
      </c>
      <c r="U3" s="226">
        <v>0.2</v>
      </c>
      <c r="V3" s="246">
        <v>105650</v>
      </c>
      <c r="W3" s="179"/>
      <c r="X3" s="154"/>
      <c r="Y3" s="6"/>
      <c r="Z3" s="6"/>
      <c r="AA3" s="6"/>
      <c r="AB3" s="6"/>
      <c r="AC3" s="6"/>
      <c r="AD3" s="6"/>
      <c r="AE3" s="6"/>
      <c r="AF3" s="6"/>
    </row>
    <row r="4" spans="1:32" s="45" customFormat="1" ht="17" customHeight="1" x14ac:dyDescent="0.2">
      <c r="A4" s="180">
        <v>2</v>
      </c>
      <c r="B4" s="177" t="s">
        <v>43</v>
      </c>
      <c r="C4" s="174" t="s">
        <v>305</v>
      </c>
      <c r="D4" s="174" t="s">
        <v>288</v>
      </c>
      <c r="E4" s="174" t="s">
        <v>29</v>
      </c>
      <c r="F4" s="177" t="s">
        <v>64</v>
      </c>
      <c r="G4" s="177" t="s">
        <v>119</v>
      </c>
      <c r="H4" s="189" t="s">
        <v>289</v>
      </c>
      <c r="I4" s="174" t="s">
        <v>33</v>
      </c>
      <c r="J4" s="218">
        <v>1.2569444444444444E-2</v>
      </c>
      <c r="K4" s="219">
        <v>3</v>
      </c>
      <c r="L4" s="143" t="s">
        <v>41</v>
      </c>
      <c r="M4" s="199">
        <v>1006577</v>
      </c>
      <c r="N4" s="174" t="s">
        <v>539</v>
      </c>
      <c r="O4" s="201">
        <v>57530</v>
      </c>
      <c r="P4" s="201">
        <v>49512</v>
      </c>
      <c r="Q4" s="241">
        <v>5.7154097500737647E-2</v>
      </c>
      <c r="R4" s="201">
        <v>48731</v>
      </c>
      <c r="S4" s="242">
        <v>4.8412590392985337E-2</v>
      </c>
      <c r="T4" s="201">
        <v>900316</v>
      </c>
      <c r="U4" s="241">
        <v>0.89443331210627697</v>
      </c>
      <c r="V4" s="201">
        <v>612987</v>
      </c>
      <c r="W4" s="184"/>
      <c r="X4" s="156"/>
      <c r="Y4" s="24"/>
      <c r="Z4" s="24"/>
      <c r="AA4" s="24"/>
      <c r="AB4" s="24"/>
      <c r="AC4" s="24"/>
      <c r="AD4" s="24"/>
      <c r="AE4" s="24"/>
      <c r="AF4" s="24"/>
    </row>
    <row r="5" spans="1:32" s="45" customFormat="1" ht="16" customHeight="1" x14ac:dyDescent="0.2">
      <c r="A5" s="180">
        <v>3</v>
      </c>
      <c r="B5" s="138" t="s">
        <v>55</v>
      </c>
      <c r="C5" s="138" t="s">
        <v>56</v>
      </c>
      <c r="D5" s="138" t="s">
        <v>508</v>
      </c>
      <c r="E5" s="139" t="s">
        <v>29</v>
      </c>
      <c r="F5" s="139" t="s">
        <v>30</v>
      </c>
      <c r="G5" s="139" t="s">
        <v>31</v>
      </c>
      <c r="H5" s="139" t="s">
        <v>76</v>
      </c>
      <c r="I5" s="139" t="s">
        <v>33</v>
      </c>
      <c r="J5" s="216">
        <v>3.3391203703703701E-2</v>
      </c>
      <c r="K5" s="217">
        <v>24</v>
      </c>
      <c r="L5" s="143" t="s">
        <v>34</v>
      </c>
      <c r="M5" s="198">
        <v>963118</v>
      </c>
      <c r="N5" s="138" t="s">
        <v>59</v>
      </c>
      <c r="O5" s="206">
        <v>385633</v>
      </c>
      <c r="P5" s="206">
        <v>154253</v>
      </c>
      <c r="Q5" s="233">
        <v>0.40040057396912943</v>
      </c>
      <c r="R5" s="206">
        <v>60348</v>
      </c>
      <c r="S5" s="230">
        <v>6.2658988825875964E-2</v>
      </c>
      <c r="T5" s="206">
        <v>517137</v>
      </c>
      <c r="U5" s="233">
        <v>0.53694043720499463</v>
      </c>
      <c r="V5" s="206">
        <v>156094</v>
      </c>
      <c r="W5" s="181"/>
      <c r="X5" s="154"/>
      <c r="Y5" s="6"/>
      <c r="Z5" s="6"/>
      <c r="AA5" s="6"/>
      <c r="AB5" s="6"/>
      <c r="AC5" s="6"/>
      <c r="AD5" s="6"/>
      <c r="AE5" s="6"/>
      <c r="AF5" s="6"/>
    </row>
    <row r="6" spans="1:32" s="45" customFormat="1" ht="17" customHeight="1" x14ac:dyDescent="0.2">
      <c r="A6" s="180">
        <v>4</v>
      </c>
      <c r="B6" s="174" t="s">
        <v>48</v>
      </c>
      <c r="C6" s="174" t="s">
        <v>49</v>
      </c>
      <c r="D6" s="174" t="s">
        <v>118</v>
      </c>
      <c r="E6" s="174" t="s">
        <v>29</v>
      </c>
      <c r="F6" s="177" t="s">
        <v>30</v>
      </c>
      <c r="G6" s="177" t="s">
        <v>98</v>
      </c>
      <c r="H6" s="191" t="s">
        <v>120</v>
      </c>
      <c r="I6" s="174" t="s">
        <v>33</v>
      </c>
      <c r="J6" s="218">
        <v>2.6574074074074073E-2</v>
      </c>
      <c r="K6" s="219">
        <v>16</v>
      </c>
      <c r="L6" s="143" t="s">
        <v>53</v>
      </c>
      <c r="M6" s="199">
        <v>653076</v>
      </c>
      <c r="N6" s="174" t="s">
        <v>87</v>
      </c>
      <c r="O6" s="201">
        <v>260421</v>
      </c>
      <c r="P6" s="201"/>
      <c r="Q6" s="235">
        <v>0.39876063429064917</v>
      </c>
      <c r="R6" s="201">
        <v>0</v>
      </c>
      <c r="S6" s="247">
        <v>0</v>
      </c>
      <c r="T6" s="201">
        <v>392655</v>
      </c>
      <c r="U6" s="235">
        <v>0.60123936570935088</v>
      </c>
      <c r="V6" s="201">
        <v>116159</v>
      </c>
      <c r="W6" s="181"/>
      <c r="X6" s="154"/>
      <c r="Y6" s="6"/>
      <c r="Z6" s="6"/>
      <c r="AA6" s="6"/>
      <c r="AB6" s="6"/>
      <c r="AC6" s="6"/>
      <c r="AD6" s="6"/>
      <c r="AE6" s="6"/>
      <c r="AF6" s="6"/>
    </row>
    <row r="7" spans="1:32" s="45" customFormat="1" ht="17" customHeight="1" x14ac:dyDescent="0.2">
      <c r="A7" s="180">
        <v>5</v>
      </c>
      <c r="B7" s="138" t="s">
        <v>37</v>
      </c>
      <c r="C7" s="138" t="s">
        <v>37</v>
      </c>
      <c r="D7" s="138" t="s">
        <v>38</v>
      </c>
      <c r="E7" s="139" t="s">
        <v>29</v>
      </c>
      <c r="F7" s="139" t="s">
        <v>300</v>
      </c>
      <c r="G7" s="139"/>
      <c r="H7" s="139" t="s">
        <v>40</v>
      </c>
      <c r="I7" s="139" t="s">
        <v>33</v>
      </c>
      <c r="J7" s="216">
        <v>2.7777777777777776E-2</v>
      </c>
      <c r="K7" s="217">
        <v>4</v>
      </c>
      <c r="L7" s="143" t="s">
        <v>41</v>
      </c>
      <c r="M7" s="199">
        <f>O7+T7</f>
        <v>623042</v>
      </c>
      <c r="N7" s="138" t="s">
        <v>42</v>
      </c>
      <c r="O7" s="206">
        <v>580423</v>
      </c>
      <c r="P7" s="206">
        <v>269724</v>
      </c>
      <c r="Q7" s="233"/>
      <c r="R7" s="206">
        <v>0</v>
      </c>
      <c r="S7" s="230"/>
      <c r="T7" s="206">
        <v>42619</v>
      </c>
      <c r="U7" s="233"/>
      <c r="V7" s="206"/>
      <c r="W7" s="185"/>
      <c r="X7" s="2"/>
      <c r="Y7" s="3"/>
      <c r="Z7" s="3"/>
      <c r="AA7" s="3"/>
      <c r="AB7" s="3"/>
      <c r="AC7" s="3"/>
      <c r="AD7" s="3"/>
      <c r="AE7" s="3"/>
      <c r="AF7" s="3"/>
    </row>
    <row r="8" spans="1:32" s="45" customFormat="1" ht="17" customHeight="1" x14ac:dyDescent="0.2">
      <c r="A8" s="180">
        <v>6</v>
      </c>
      <c r="B8" s="138" t="s">
        <v>55</v>
      </c>
      <c r="C8" s="138" t="s">
        <v>56</v>
      </c>
      <c r="D8" s="138" t="s">
        <v>57</v>
      </c>
      <c r="E8" s="139" t="s">
        <v>29</v>
      </c>
      <c r="F8" s="139" t="s">
        <v>30</v>
      </c>
      <c r="G8" s="139" t="s">
        <v>31</v>
      </c>
      <c r="H8" s="139" t="s">
        <v>58</v>
      </c>
      <c r="I8" s="139" t="s">
        <v>33</v>
      </c>
      <c r="J8" s="216">
        <v>9.2708333333333341E-3</v>
      </c>
      <c r="K8" s="217">
        <v>25</v>
      </c>
      <c r="L8" s="143" t="s">
        <v>34</v>
      </c>
      <c r="M8" s="198">
        <v>550064</v>
      </c>
      <c r="N8" s="138" t="s">
        <v>59</v>
      </c>
      <c r="O8" s="206">
        <v>303822</v>
      </c>
      <c r="P8" s="206">
        <v>121528</v>
      </c>
      <c r="Q8" s="233">
        <v>0.55233936414671747</v>
      </c>
      <c r="R8" s="206">
        <v>64527</v>
      </c>
      <c r="S8" s="230">
        <v>0.11730816777684051</v>
      </c>
      <c r="T8" s="206">
        <v>181715</v>
      </c>
      <c r="U8" s="233">
        <v>0.33035246807644203</v>
      </c>
      <c r="V8" s="206">
        <v>48741.826879131644</v>
      </c>
      <c r="W8" s="181"/>
      <c r="X8" s="154"/>
      <c r="Y8" s="6"/>
      <c r="Z8" s="6"/>
      <c r="AA8" s="6"/>
      <c r="AB8" s="6"/>
      <c r="AC8" s="6"/>
      <c r="AD8" s="6"/>
      <c r="AE8" s="6"/>
      <c r="AF8" s="6"/>
    </row>
    <row r="9" spans="1:32" s="45" customFormat="1" ht="17" customHeight="1" x14ac:dyDescent="0.2">
      <c r="A9" s="180">
        <v>7</v>
      </c>
      <c r="B9" s="174" t="s">
        <v>48</v>
      </c>
      <c r="C9" s="174" t="s">
        <v>49</v>
      </c>
      <c r="D9" s="138" t="s">
        <v>50</v>
      </c>
      <c r="E9" s="174" t="s">
        <v>29</v>
      </c>
      <c r="F9" s="139" t="s">
        <v>300</v>
      </c>
      <c r="G9" s="139"/>
      <c r="H9" s="139" t="s">
        <v>51</v>
      </c>
      <c r="I9" s="139" t="s">
        <v>531</v>
      </c>
      <c r="J9" s="216">
        <v>3.09375E-2</v>
      </c>
      <c r="K9" s="217">
        <v>2</v>
      </c>
      <c r="L9" s="143" t="s">
        <v>53</v>
      </c>
      <c r="M9" s="198">
        <v>534697</v>
      </c>
      <c r="N9" s="138" t="s">
        <v>87</v>
      </c>
      <c r="O9" s="206">
        <v>391130</v>
      </c>
      <c r="P9" s="207"/>
      <c r="Q9" s="233">
        <v>0.73149840002842736</v>
      </c>
      <c r="R9" s="198"/>
      <c r="S9" s="230">
        <v>0</v>
      </c>
      <c r="T9" s="206">
        <v>143567</v>
      </c>
      <c r="U9" s="233">
        <v>0.26850159997157269</v>
      </c>
      <c r="V9" s="234">
        <v>25172</v>
      </c>
      <c r="W9" s="181"/>
      <c r="X9" s="154"/>
      <c r="Y9" s="6"/>
      <c r="Z9" s="6"/>
      <c r="AA9" s="6"/>
      <c r="AB9" s="6"/>
      <c r="AC9" s="6"/>
      <c r="AD9" s="6"/>
      <c r="AE9" s="6"/>
      <c r="AF9" s="6"/>
    </row>
    <row r="10" spans="1:32" s="45" customFormat="1" ht="17" customHeight="1" x14ac:dyDescent="0.2">
      <c r="A10" s="180">
        <v>8</v>
      </c>
      <c r="B10" s="138" t="s">
        <v>26</v>
      </c>
      <c r="C10" s="138" t="s">
        <v>27</v>
      </c>
      <c r="D10" s="138" t="s">
        <v>63</v>
      </c>
      <c r="E10" s="139" t="s">
        <v>29</v>
      </c>
      <c r="F10" s="139" t="s">
        <v>64</v>
      </c>
      <c r="G10" s="139" t="s">
        <v>36</v>
      </c>
      <c r="H10" s="139" t="s">
        <v>65</v>
      </c>
      <c r="I10" s="139" t="s">
        <v>33</v>
      </c>
      <c r="J10" s="214">
        <v>1.7326388888888888E-2</v>
      </c>
      <c r="K10" s="215">
        <v>4</v>
      </c>
      <c r="L10" s="143" t="s">
        <v>34</v>
      </c>
      <c r="M10" s="198">
        <v>532499</v>
      </c>
      <c r="N10" s="138" t="s">
        <v>35</v>
      </c>
      <c r="O10" s="204">
        <v>345064</v>
      </c>
      <c r="P10" s="205" t="s">
        <v>36</v>
      </c>
      <c r="Q10" s="229">
        <v>0.65</v>
      </c>
      <c r="R10" s="204">
        <v>0</v>
      </c>
      <c r="S10" s="230">
        <v>0</v>
      </c>
      <c r="T10" s="231">
        <v>187435</v>
      </c>
      <c r="U10" s="232">
        <v>0.35</v>
      </c>
      <c r="V10" s="231">
        <v>77692</v>
      </c>
      <c r="W10" s="183"/>
      <c r="X10" s="156"/>
      <c r="Y10" s="24"/>
      <c r="Z10" s="24"/>
      <c r="AA10" s="24"/>
      <c r="AB10" s="24"/>
      <c r="AC10" s="24"/>
      <c r="AD10" s="24"/>
      <c r="AE10" s="24"/>
      <c r="AF10" s="24"/>
    </row>
    <row r="11" spans="1:32" s="45" customFormat="1" ht="17" customHeight="1" x14ac:dyDescent="0.2">
      <c r="A11" s="180">
        <v>9</v>
      </c>
      <c r="B11" s="170" t="s">
        <v>43</v>
      </c>
      <c r="C11" s="174" t="s">
        <v>305</v>
      </c>
      <c r="D11" s="142" t="s">
        <v>60</v>
      </c>
      <c r="E11" s="142" t="s">
        <v>29</v>
      </c>
      <c r="F11" s="143" t="s">
        <v>296</v>
      </c>
      <c r="G11" s="143" t="s">
        <v>31</v>
      </c>
      <c r="H11" s="143" t="s">
        <v>61</v>
      </c>
      <c r="I11" s="142" t="s">
        <v>62</v>
      </c>
      <c r="J11" s="216">
        <v>1.90625E-2</v>
      </c>
      <c r="K11" s="217">
        <v>21</v>
      </c>
      <c r="L11" s="143" t="s">
        <v>41</v>
      </c>
      <c r="M11" s="198">
        <v>380407</v>
      </c>
      <c r="N11" s="138" t="s">
        <v>539</v>
      </c>
      <c r="O11" s="206">
        <v>258377</v>
      </c>
      <c r="P11" s="206">
        <v>78709</v>
      </c>
      <c r="Q11" s="233">
        <v>0.67921200188219455</v>
      </c>
      <c r="R11" s="206">
        <v>0</v>
      </c>
      <c r="S11" s="237">
        <v>0</v>
      </c>
      <c r="T11" s="206">
        <v>122030</v>
      </c>
      <c r="U11" s="238">
        <v>0.3207879981178054</v>
      </c>
      <c r="V11" s="206">
        <v>155114</v>
      </c>
      <c r="W11" s="181"/>
      <c r="X11" s="154"/>
      <c r="Y11" s="6"/>
      <c r="Z11" s="6"/>
      <c r="AA11" s="6"/>
      <c r="AB11" s="6"/>
      <c r="AC11" s="6"/>
      <c r="AD11" s="6"/>
      <c r="AE11" s="6"/>
      <c r="AF11" s="6"/>
    </row>
    <row r="12" spans="1:32" s="45" customFormat="1" ht="17" customHeight="1" x14ac:dyDescent="0.2">
      <c r="A12" s="180">
        <v>10</v>
      </c>
      <c r="B12" s="138" t="s">
        <v>26</v>
      </c>
      <c r="C12" s="138" t="s">
        <v>27</v>
      </c>
      <c r="D12" s="138" t="s">
        <v>71</v>
      </c>
      <c r="E12" s="139" t="s">
        <v>29</v>
      </c>
      <c r="F12" s="139" t="s">
        <v>30</v>
      </c>
      <c r="G12" s="139"/>
      <c r="H12" s="139" t="s">
        <v>72</v>
      </c>
      <c r="I12" s="139" t="s">
        <v>33</v>
      </c>
      <c r="J12" s="216">
        <v>3.107638888888889E-2</v>
      </c>
      <c r="K12" s="217">
        <v>5</v>
      </c>
      <c r="L12" s="143" t="s">
        <v>34</v>
      </c>
      <c r="M12" s="198">
        <v>325838</v>
      </c>
      <c r="N12" s="138" t="s">
        <v>35</v>
      </c>
      <c r="O12" s="206">
        <v>135962</v>
      </c>
      <c r="P12" s="207" t="s">
        <v>36</v>
      </c>
      <c r="Q12" s="233">
        <v>0.42</v>
      </c>
      <c r="R12" s="198">
        <v>0</v>
      </c>
      <c r="S12" s="230">
        <v>0</v>
      </c>
      <c r="T12" s="206">
        <v>189876</v>
      </c>
      <c r="U12" s="233">
        <v>0.57999999999999996</v>
      </c>
      <c r="V12" s="207">
        <v>94437</v>
      </c>
      <c r="W12" s="181"/>
      <c r="X12" s="154"/>
      <c r="Y12" s="6"/>
      <c r="Z12" s="6"/>
      <c r="AA12" s="6"/>
      <c r="AB12" s="6"/>
      <c r="AC12" s="6"/>
      <c r="AD12" s="6"/>
      <c r="AE12" s="6"/>
      <c r="AF12" s="6"/>
    </row>
    <row r="13" spans="1:32" s="45" customFormat="1" ht="17" customHeight="1" x14ac:dyDescent="0.2">
      <c r="A13" s="180">
        <v>11</v>
      </c>
      <c r="B13" s="170" t="s">
        <v>55</v>
      </c>
      <c r="C13" s="171" t="s">
        <v>56</v>
      </c>
      <c r="D13" s="175" t="s">
        <v>509</v>
      </c>
      <c r="E13" s="142" t="s">
        <v>29</v>
      </c>
      <c r="F13" s="143" t="s">
        <v>30</v>
      </c>
      <c r="G13" s="143" t="s">
        <v>31</v>
      </c>
      <c r="H13" s="143" t="s">
        <v>74</v>
      </c>
      <c r="I13" s="142" t="s">
        <v>33</v>
      </c>
      <c r="J13" s="249">
        <v>9.525462962962963E-3</v>
      </c>
      <c r="K13" s="217">
        <v>27</v>
      </c>
      <c r="L13" s="143" t="s">
        <v>34</v>
      </c>
      <c r="M13" s="198">
        <v>308359</v>
      </c>
      <c r="N13" s="138" t="s">
        <v>59</v>
      </c>
      <c r="O13" s="206">
        <v>222426</v>
      </c>
      <c r="P13" s="206">
        <v>88970</v>
      </c>
      <c r="Q13" s="233">
        <v>0.72132157647417461</v>
      </c>
      <c r="R13" s="206">
        <v>38816</v>
      </c>
      <c r="S13" s="237">
        <v>0.12587925113260842</v>
      </c>
      <c r="T13" s="206">
        <v>47117</v>
      </c>
      <c r="U13" s="238">
        <v>0.152799172393217</v>
      </c>
      <c r="V13" s="206">
        <v>12638.299849016566</v>
      </c>
      <c r="W13" s="181"/>
      <c r="X13" s="154"/>
      <c r="Y13" s="6"/>
      <c r="Z13" s="6"/>
      <c r="AA13" s="6"/>
      <c r="AB13" s="6"/>
      <c r="AC13" s="6"/>
      <c r="AD13" s="6"/>
      <c r="AE13" s="6"/>
      <c r="AF13" s="6"/>
    </row>
    <row r="14" spans="1:32" s="264" customFormat="1" ht="17" customHeight="1" x14ac:dyDescent="0.2">
      <c r="A14" s="180">
        <v>12</v>
      </c>
      <c r="B14" s="138" t="s">
        <v>26</v>
      </c>
      <c r="C14" s="138" t="s">
        <v>27</v>
      </c>
      <c r="D14" s="138" t="s">
        <v>77</v>
      </c>
      <c r="E14" s="139" t="s">
        <v>29</v>
      </c>
      <c r="F14" s="139" t="s">
        <v>30</v>
      </c>
      <c r="G14" s="139" t="s">
        <v>31</v>
      </c>
      <c r="H14" s="139" t="s">
        <v>78</v>
      </c>
      <c r="I14" s="139" t="s">
        <v>33</v>
      </c>
      <c r="J14" s="216">
        <v>1.0891203703703703E-2</v>
      </c>
      <c r="K14" s="217">
        <v>31</v>
      </c>
      <c r="L14" s="143" t="s">
        <v>34</v>
      </c>
      <c r="M14" s="198">
        <v>270315</v>
      </c>
      <c r="N14" s="138" t="s">
        <v>42</v>
      </c>
      <c r="O14" s="206">
        <v>169250</v>
      </c>
      <c r="P14" s="208">
        <v>104404</v>
      </c>
      <c r="Q14" s="233">
        <v>0.63</v>
      </c>
      <c r="R14" s="198">
        <v>0</v>
      </c>
      <c r="S14" s="230">
        <v>0</v>
      </c>
      <c r="T14" s="206">
        <v>101065</v>
      </c>
      <c r="U14" s="233">
        <v>0.37</v>
      </c>
      <c r="V14" s="207">
        <v>46889</v>
      </c>
      <c r="W14" s="181"/>
      <c r="X14" s="154"/>
      <c r="Y14" s="6"/>
      <c r="Z14" s="6"/>
      <c r="AA14" s="6"/>
      <c r="AB14" s="6"/>
      <c r="AC14" s="6"/>
      <c r="AD14" s="6"/>
      <c r="AE14" s="6"/>
      <c r="AF14" s="6"/>
    </row>
    <row r="15" spans="1:32" s="264" customFormat="1" ht="17" customHeight="1" x14ac:dyDescent="0.2">
      <c r="A15" s="180">
        <v>13</v>
      </c>
      <c r="B15" s="177" t="s">
        <v>538</v>
      </c>
      <c r="C15" s="174" t="s">
        <v>67</v>
      </c>
      <c r="D15" s="174" t="s">
        <v>68</v>
      </c>
      <c r="E15" s="174" t="s">
        <v>29</v>
      </c>
      <c r="F15" s="177" t="s">
        <v>64</v>
      </c>
      <c r="G15" s="177"/>
      <c r="H15" s="191" t="s">
        <v>69</v>
      </c>
      <c r="I15" s="174" t="s">
        <v>33</v>
      </c>
      <c r="J15" s="218">
        <v>2.4328703703703703E-2</v>
      </c>
      <c r="K15" s="219">
        <v>4</v>
      </c>
      <c r="L15" s="143" t="s">
        <v>34</v>
      </c>
      <c r="M15" s="199">
        <v>262862</v>
      </c>
      <c r="N15" s="174" t="s">
        <v>70</v>
      </c>
      <c r="O15" s="201">
        <v>180162</v>
      </c>
      <c r="P15" s="201">
        <v>27420</v>
      </c>
      <c r="Q15" s="241">
        <v>0.68538624829758577</v>
      </c>
      <c r="R15" s="199">
        <v>0</v>
      </c>
      <c r="S15" s="242">
        <v>0</v>
      </c>
      <c r="T15" s="201">
        <v>82700</v>
      </c>
      <c r="U15" s="241">
        <v>0.31461375170241418</v>
      </c>
      <c r="V15" s="201">
        <v>43400</v>
      </c>
      <c r="W15" s="181"/>
      <c r="X15" s="154"/>
      <c r="Y15" s="6"/>
      <c r="Z15" s="6"/>
      <c r="AA15" s="6"/>
      <c r="AB15" s="6"/>
      <c r="AC15" s="6"/>
      <c r="AD15" s="6"/>
      <c r="AE15" s="6"/>
      <c r="AF15" s="6"/>
    </row>
    <row r="16" spans="1:32" s="264" customFormat="1" ht="17" customHeight="1" x14ac:dyDescent="0.2">
      <c r="A16" s="180">
        <v>14</v>
      </c>
      <c r="B16" s="177" t="s">
        <v>26</v>
      </c>
      <c r="C16" s="174" t="s">
        <v>27</v>
      </c>
      <c r="D16" s="174" t="s">
        <v>525</v>
      </c>
      <c r="E16" s="174" t="s">
        <v>29</v>
      </c>
      <c r="F16" s="174" t="s">
        <v>30</v>
      </c>
      <c r="G16" s="174" t="s">
        <v>36</v>
      </c>
      <c r="H16" s="191" t="s">
        <v>526</v>
      </c>
      <c r="I16" s="174" t="s">
        <v>33</v>
      </c>
      <c r="J16" s="218">
        <v>2.630787037037037E-2</v>
      </c>
      <c r="K16" s="219">
        <v>6</v>
      </c>
      <c r="L16" s="143" t="s">
        <v>34</v>
      </c>
      <c r="M16" s="199">
        <v>242000</v>
      </c>
      <c r="N16" s="174" t="s">
        <v>42</v>
      </c>
      <c r="O16" s="201">
        <v>9554</v>
      </c>
      <c r="P16" s="201">
        <v>6074</v>
      </c>
      <c r="Q16" s="235">
        <v>0.04</v>
      </c>
      <c r="R16" s="201">
        <v>0</v>
      </c>
      <c r="S16" s="247">
        <v>0</v>
      </c>
      <c r="T16" s="201">
        <v>232446</v>
      </c>
      <c r="U16" s="235">
        <v>0.96</v>
      </c>
      <c r="V16" s="201">
        <v>120773</v>
      </c>
      <c r="W16" s="184"/>
      <c r="X16" s="156"/>
      <c r="Y16" s="24"/>
      <c r="Z16" s="24"/>
      <c r="AA16" s="24"/>
      <c r="AB16" s="24"/>
      <c r="AC16" s="24"/>
      <c r="AD16" s="24"/>
      <c r="AE16" s="24"/>
      <c r="AF16" s="24"/>
    </row>
    <row r="17" spans="1:32" s="264" customFormat="1" ht="17" customHeight="1" x14ac:dyDescent="0.2">
      <c r="A17" s="180">
        <v>15</v>
      </c>
      <c r="B17" s="177" t="s">
        <v>43</v>
      </c>
      <c r="C17" s="174" t="s">
        <v>305</v>
      </c>
      <c r="D17" s="174" t="s">
        <v>45</v>
      </c>
      <c r="E17" s="174" t="s">
        <v>29</v>
      </c>
      <c r="F17" s="177" t="s">
        <v>30</v>
      </c>
      <c r="G17" s="177" t="s">
        <v>31</v>
      </c>
      <c r="H17" s="189" t="s">
        <v>46</v>
      </c>
      <c r="I17" s="177" t="s">
        <v>33</v>
      </c>
      <c r="J17" s="218">
        <v>2.8726851851851851E-2</v>
      </c>
      <c r="K17" s="219">
        <v>8</v>
      </c>
      <c r="L17" s="143" t="s">
        <v>41</v>
      </c>
      <c r="M17" s="199">
        <v>231709</v>
      </c>
      <c r="N17" s="174" t="s">
        <v>539</v>
      </c>
      <c r="O17" s="201">
        <v>56329</v>
      </c>
      <c r="P17" s="201">
        <v>51209</v>
      </c>
      <c r="Q17" s="241">
        <v>0.24310233957248101</v>
      </c>
      <c r="R17" s="201">
        <v>75499</v>
      </c>
      <c r="S17" s="242">
        <v>0.32583542287956013</v>
      </c>
      <c r="T17" s="201">
        <v>99881</v>
      </c>
      <c r="U17" s="241">
        <v>0.43106223754795886</v>
      </c>
      <c r="V17" s="201">
        <v>56930</v>
      </c>
      <c r="W17" s="184"/>
      <c r="X17" s="156"/>
      <c r="Y17" s="24"/>
      <c r="Z17" s="24"/>
      <c r="AA17" s="24"/>
      <c r="AB17" s="24"/>
      <c r="AC17" s="24"/>
      <c r="AD17" s="24"/>
      <c r="AE17" s="24"/>
      <c r="AF17" s="24"/>
    </row>
    <row r="18" spans="1:32" s="45" customFormat="1" ht="17" customHeight="1" x14ac:dyDescent="0.2">
      <c r="A18" s="180">
        <v>16</v>
      </c>
      <c r="B18" s="251" t="s">
        <v>37</v>
      </c>
      <c r="C18" s="266" t="s">
        <v>37</v>
      </c>
      <c r="D18" s="253" t="s">
        <v>514</v>
      </c>
      <c r="E18" s="252" t="s">
        <v>29</v>
      </c>
      <c r="F18" s="254" t="s">
        <v>64</v>
      </c>
      <c r="G18" s="254"/>
      <c r="H18" s="254" t="s">
        <v>93</v>
      </c>
      <c r="I18" s="252" t="s">
        <v>33</v>
      </c>
      <c r="J18" s="255">
        <v>1.7361111111111112E-2</v>
      </c>
      <c r="K18" s="256">
        <v>2</v>
      </c>
      <c r="L18" s="254" t="s">
        <v>41</v>
      </c>
      <c r="M18" s="257">
        <f>O18+T18</f>
        <v>211438</v>
      </c>
      <c r="N18" s="258" t="s">
        <v>42</v>
      </c>
      <c r="O18" s="205">
        <v>175646</v>
      </c>
      <c r="P18" s="205">
        <v>101297</v>
      </c>
      <c r="Q18" s="232"/>
      <c r="R18" s="205">
        <v>0</v>
      </c>
      <c r="S18" s="259"/>
      <c r="T18" s="205">
        <v>35792</v>
      </c>
      <c r="U18" s="260"/>
      <c r="V18" s="205"/>
      <c r="W18" s="261"/>
      <c r="X18" s="262"/>
      <c r="Y18" s="263"/>
      <c r="Z18" s="263"/>
      <c r="AA18" s="263"/>
      <c r="AB18" s="263"/>
      <c r="AC18" s="263"/>
      <c r="AD18" s="263"/>
      <c r="AE18" s="263"/>
      <c r="AF18" s="263"/>
    </row>
    <row r="19" spans="1:32" s="45" customFormat="1" ht="17" customHeight="1" x14ac:dyDescent="0.2">
      <c r="A19" s="180">
        <v>17</v>
      </c>
      <c r="B19" s="266" t="s">
        <v>43</v>
      </c>
      <c r="C19" s="252" t="s">
        <v>305</v>
      </c>
      <c r="D19" s="266" t="s">
        <v>306</v>
      </c>
      <c r="E19" s="266" t="s">
        <v>29</v>
      </c>
      <c r="F19" s="251" t="s">
        <v>296</v>
      </c>
      <c r="G19" s="251" t="s">
        <v>31</v>
      </c>
      <c r="H19" s="266" t="s">
        <v>287</v>
      </c>
      <c r="I19" s="266" t="s">
        <v>33</v>
      </c>
      <c r="J19" s="267">
        <v>2.7534722222222221E-2</v>
      </c>
      <c r="K19" s="268">
        <v>22</v>
      </c>
      <c r="L19" s="254" t="s">
        <v>41</v>
      </c>
      <c r="M19" s="231">
        <v>164830</v>
      </c>
      <c r="N19" s="266" t="s">
        <v>539</v>
      </c>
      <c r="O19" s="231">
        <v>121518</v>
      </c>
      <c r="P19" s="231">
        <v>102181</v>
      </c>
      <c r="Q19" s="269">
        <v>0.7372322999453983</v>
      </c>
      <c r="R19" s="231">
        <v>0</v>
      </c>
      <c r="S19" s="270">
        <v>0</v>
      </c>
      <c r="T19" s="231">
        <v>43312</v>
      </c>
      <c r="U19" s="269">
        <v>0.2627677000546017</v>
      </c>
      <c r="V19" s="231">
        <v>25301</v>
      </c>
      <c r="W19" s="261"/>
      <c r="X19" s="262"/>
      <c r="Y19" s="263"/>
      <c r="Z19" s="263"/>
      <c r="AA19" s="263"/>
      <c r="AB19" s="263"/>
      <c r="AC19" s="263"/>
      <c r="AD19" s="263"/>
      <c r="AE19" s="263"/>
      <c r="AF19" s="263"/>
    </row>
    <row r="20" spans="1:32" s="45" customFormat="1" ht="17" customHeight="1" x14ac:dyDescent="0.2">
      <c r="A20" s="180">
        <v>18</v>
      </c>
      <c r="B20" s="252" t="s">
        <v>48</v>
      </c>
      <c r="C20" s="252" t="s">
        <v>49</v>
      </c>
      <c r="D20" s="258" t="s">
        <v>79</v>
      </c>
      <c r="E20" s="252" t="s">
        <v>29</v>
      </c>
      <c r="F20" s="271" t="s">
        <v>80</v>
      </c>
      <c r="G20" s="271" t="s">
        <v>81</v>
      </c>
      <c r="H20" s="271" t="s">
        <v>82</v>
      </c>
      <c r="I20" s="271" t="s">
        <v>531</v>
      </c>
      <c r="J20" s="255">
        <v>0</v>
      </c>
      <c r="K20" s="256">
        <v>0</v>
      </c>
      <c r="L20" s="254" t="s">
        <v>53</v>
      </c>
      <c r="M20" s="204">
        <v>151303</v>
      </c>
      <c r="N20" s="258" t="s">
        <v>87</v>
      </c>
      <c r="O20" s="205">
        <v>114950</v>
      </c>
      <c r="P20" s="205"/>
      <c r="Q20" s="232">
        <v>0.75973377923768859</v>
      </c>
      <c r="R20" s="205"/>
      <c r="S20" s="272">
        <v>0</v>
      </c>
      <c r="T20" s="205">
        <v>36353</v>
      </c>
      <c r="U20" s="232">
        <v>0.24026622076231138</v>
      </c>
      <c r="V20" s="205">
        <v>6366</v>
      </c>
      <c r="W20" s="273"/>
      <c r="X20" s="274"/>
      <c r="Y20" s="275"/>
      <c r="Z20" s="275"/>
      <c r="AA20" s="275"/>
      <c r="AB20" s="275"/>
      <c r="AC20" s="275"/>
      <c r="AD20" s="275"/>
      <c r="AE20" s="275"/>
      <c r="AF20" s="275"/>
    </row>
    <row r="21" spans="1:32" s="45" customFormat="1" ht="17" customHeight="1" x14ac:dyDescent="0.2">
      <c r="A21" s="180">
        <v>19</v>
      </c>
      <c r="B21" s="258" t="s">
        <v>37</v>
      </c>
      <c r="C21" s="258" t="s">
        <v>37</v>
      </c>
      <c r="D21" s="258" t="s">
        <v>517</v>
      </c>
      <c r="E21" s="271" t="s">
        <v>29</v>
      </c>
      <c r="F21" s="271" t="s">
        <v>89</v>
      </c>
      <c r="G21" s="271" t="s">
        <v>90</v>
      </c>
      <c r="H21" s="271" t="s">
        <v>91</v>
      </c>
      <c r="I21" s="271" t="s">
        <v>33</v>
      </c>
      <c r="J21" s="255">
        <v>5.2083333333333336E-2</v>
      </c>
      <c r="K21" s="256">
        <v>4</v>
      </c>
      <c r="L21" s="254" t="s">
        <v>41</v>
      </c>
      <c r="M21" s="257">
        <f>O21+T21</f>
        <v>137676</v>
      </c>
      <c r="N21" s="258" t="s">
        <v>42</v>
      </c>
      <c r="O21" s="205">
        <v>137676</v>
      </c>
      <c r="P21" s="276">
        <v>73006</v>
      </c>
      <c r="Q21" s="232"/>
      <c r="R21" s="204">
        <v>0</v>
      </c>
      <c r="S21" s="272"/>
      <c r="T21" s="205"/>
      <c r="U21" s="232"/>
      <c r="V21" s="277"/>
      <c r="W21" s="261"/>
      <c r="X21" s="262"/>
      <c r="Y21" s="263"/>
      <c r="Z21" s="263"/>
      <c r="AA21" s="263"/>
      <c r="AB21" s="263"/>
      <c r="AC21" s="263"/>
      <c r="AD21" s="263"/>
      <c r="AE21" s="263"/>
      <c r="AF21" s="263"/>
    </row>
    <row r="22" spans="1:32" s="45" customFormat="1" ht="17" customHeight="1" x14ac:dyDescent="0.2">
      <c r="A22" s="180">
        <v>20</v>
      </c>
      <c r="B22" s="138" t="s">
        <v>37</v>
      </c>
      <c r="C22" s="138" t="s">
        <v>37</v>
      </c>
      <c r="D22" s="138" t="s">
        <v>520</v>
      </c>
      <c r="E22" s="139" t="s">
        <v>29</v>
      </c>
      <c r="F22" s="139" t="s">
        <v>102</v>
      </c>
      <c r="G22" s="139"/>
      <c r="H22" s="139"/>
      <c r="I22" s="139" t="s">
        <v>33</v>
      </c>
      <c r="J22" s="216">
        <v>2.0833333333333332E-2</v>
      </c>
      <c r="K22" s="217">
        <v>4</v>
      </c>
      <c r="L22" s="143" t="s">
        <v>41</v>
      </c>
      <c r="M22" s="199">
        <f>O22+T22</f>
        <v>137670</v>
      </c>
      <c r="N22" s="138" t="s">
        <v>42</v>
      </c>
      <c r="O22" s="206">
        <v>134478</v>
      </c>
      <c r="P22" s="206">
        <v>70436</v>
      </c>
      <c r="Q22" s="233"/>
      <c r="R22" s="206"/>
      <c r="S22" s="230"/>
      <c r="T22" s="206">
        <v>3192</v>
      </c>
      <c r="U22" s="233"/>
      <c r="V22" s="206"/>
      <c r="W22" s="183"/>
      <c r="X22" s="156"/>
      <c r="Y22" s="24"/>
      <c r="Z22" s="24"/>
      <c r="AA22" s="24"/>
      <c r="AB22" s="24"/>
      <c r="AC22" s="24"/>
      <c r="AD22" s="24"/>
      <c r="AE22" s="24"/>
      <c r="AF22" s="24"/>
    </row>
    <row r="23" spans="1:32" s="45" customFormat="1" ht="17" customHeight="1" x14ac:dyDescent="0.2">
      <c r="A23" s="180">
        <v>21</v>
      </c>
      <c r="B23" s="174" t="s">
        <v>48</v>
      </c>
      <c r="C23" s="174" t="s">
        <v>504</v>
      </c>
      <c r="D23" s="174" t="s">
        <v>84</v>
      </c>
      <c r="E23" s="174" t="s">
        <v>29</v>
      </c>
      <c r="F23" s="177" t="s">
        <v>64</v>
      </c>
      <c r="G23" s="177" t="s">
        <v>85</v>
      </c>
      <c r="H23" s="191" t="s">
        <v>86</v>
      </c>
      <c r="I23" s="174" t="s">
        <v>33</v>
      </c>
      <c r="J23" s="222">
        <v>2.3912037037037037E-2</v>
      </c>
      <c r="K23" s="219">
        <v>4</v>
      </c>
      <c r="L23" s="143" t="s">
        <v>53</v>
      </c>
      <c r="M23" s="199">
        <v>134519</v>
      </c>
      <c r="N23" s="174" t="s">
        <v>87</v>
      </c>
      <c r="O23" s="201">
        <v>55769</v>
      </c>
      <c r="P23" s="201"/>
      <c r="Q23" s="241">
        <v>0.41458083988135502</v>
      </c>
      <c r="R23" s="201"/>
      <c r="S23" s="237">
        <v>0</v>
      </c>
      <c r="T23" s="201">
        <v>78750</v>
      </c>
      <c r="U23" s="241">
        <v>0.58541916011864492</v>
      </c>
      <c r="V23" s="201">
        <v>36581</v>
      </c>
      <c r="W23" s="184"/>
      <c r="X23" s="156"/>
      <c r="Y23" s="24"/>
      <c r="Z23" s="24"/>
      <c r="AA23" s="24"/>
      <c r="AB23" s="24"/>
      <c r="AC23" s="24"/>
      <c r="AD23" s="24"/>
      <c r="AE23" s="24"/>
      <c r="AF23" s="24"/>
    </row>
    <row r="24" spans="1:32" s="45" customFormat="1" ht="17" customHeight="1" x14ac:dyDescent="0.2">
      <c r="A24" s="180">
        <v>22</v>
      </c>
      <c r="B24" s="170" t="s">
        <v>26</v>
      </c>
      <c r="C24" s="171" t="s">
        <v>27</v>
      </c>
      <c r="D24" s="172" t="s">
        <v>94</v>
      </c>
      <c r="E24" s="142" t="s">
        <v>29</v>
      </c>
      <c r="F24" s="143" t="s">
        <v>95</v>
      </c>
      <c r="G24" s="143" t="s">
        <v>36</v>
      </c>
      <c r="H24" s="143" t="s">
        <v>96</v>
      </c>
      <c r="I24" s="142" t="s">
        <v>33</v>
      </c>
      <c r="J24" s="216">
        <v>4.5277777777777778E-2</v>
      </c>
      <c r="K24" s="217">
        <v>4</v>
      </c>
      <c r="L24" s="143" t="s">
        <v>34</v>
      </c>
      <c r="M24" s="198">
        <v>131021</v>
      </c>
      <c r="N24" s="138" t="s">
        <v>42</v>
      </c>
      <c r="O24" s="206">
        <v>99380</v>
      </c>
      <c r="P24" s="206">
        <v>62535</v>
      </c>
      <c r="Q24" s="233">
        <v>0.76</v>
      </c>
      <c r="R24" s="206">
        <v>0</v>
      </c>
      <c r="S24" s="237">
        <v>0</v>
      </c>
      <c r="T24" s="206">
        <v>31641</v>
      </c>
      <c r="U24" s="238">
        <v>0.24</v>
      </c>
      <c r="V24" s="206">
        <v>15906</v>
      </c>
      <c r="W24" s="181"/>
      <c r="X24" s="154"/>
      <c r="Y24" s="6"/>
      <c r="Z24" s="6"/>
      <c r="AA24" s="6"/>
      <c r="AB24" s="6"/>
      <c r="AC24" s="6"/>
      <c r="AD24" s="6"/>
      <c r="AE24" s="6"/>
      <c r="AF24" s="6"/>
    </row>
    <row r="25" spans="1:32" s="45" customFormat="1" ht="17" customHeight="1" x14ac:dyDescent="0.2">
      <c r="A25" s="180">
        <v>23</v>
      </c>
      <c r="B25" s="138" t="s">
        <v>37</v>
      </c>
      <c r="C25" s="138" t="s">
        <v>37</v>
      </c>
      <c r="D25" s="138" t="s">
        <v>513</v>
      </c>
      <c r="E25" s="139" t="s">
        <v>29</v>
      </c>
      <c r="F25" s="139" t="s">
        <v>309</v>
      </c>
      <c r="G25" s="139" t="s">
        <v>373</v>
      </c>
      <c r="H25" s="139" t="s">
        <v>523</v>
      </c>
      <c r="I25" s="139" t="s">
        <v>33</v>
      </c>
      <c r="J25" s="216">
        <v>3.4722222222222224E-2</v>
      </c>
      <c r="K25" s="217">
        <v>4</v>
      </c>
      <c r="L25" s="143" t="s">
        <v>41</v>
      </c>
      <c r="M25" s="199">
        <f>O25+T25</f>
        <v>115917</v>
      </c>
      <c r="N25" s="138" t="s">
        <v>42</v>
      </c>
      <c r="O25" s="206">
        <v>113832</v>
      </c>
      <c r="P25" s="206">
        <v>51050</v>
      </c>
      <c r="Q25" s="233"/>
      <c r="R25" s="206">
        <v>0</v>
      </c>
      <c r="S25" s="230"/>
      <c r="T25" s="206">
        <v>2085</v>
      </c>
      <c r="U25" s="233"/>
      <c r="V25" s="206"/>
      <c r="W25" s="185"/>
      <c r="X25" s="2"/>
      <c r="Y25" s="3"/>
      <c r="Z25" s="3"/>
      <c r="AA25" s="3"/>
      <c r="AB25" s="3"/>
      <c r="AC25" s="3"/>
      <c r="AD25" s="3"/>
      <c r="AE25" s="3"/>
      <c r="AF25" s="3"/>
    </row>
    <row r="26" spans="1:32" s="45" customFormat="1" ht="17" customHeight="1" x14ac:dyDescent="0.2">
      <c r="A26" s="180">
        <v>24</v>
      </c>
      <c r="B26" s="172" t="s">
        <v>26</v>
      </c>
      <c r="C26" s="172" t="s">
        <v>27</v>
      </c>
      <c r="D26" s="172" t="s">
        <v>101</v>
      </c>
      <c r="E26" s="172" t="s">
        <v>29</v>
      </c>
      <c r="F26" s="173" t="s">
        <v>102</v>
      </c>
      <c r="G26" s="173" t="s">
        <v>36</v>
      </c>
      <c r="H26" s="173" t="s">
        <v>103</v>
      </c>
      <c r="I26" s="172" t="s">
        <v>33</v>
      </c>
      <c r="J26" s="220">
        <v>2.6608796296296297E-2</v>
      </c>
      <c r="K26" s="221">
        <v>4</v>
      </c>
      <c r="L26" s="173" t="s">
        <v>34</v>
      </c>
      <c r="M26" s="200">
        <v>97868</v>
      </c>
      <c r="N26" s="172" t="s">
        <v>42</v>
      </c>
      <c r="O26" s="209">
        <v>77426</v>
      </c>
      <c r="P26" s="209">
        <v>43336</v>
      </c>
      <c r="Q26" s="239">
        <v>0.79</v>
      </c>
      <c r="R26" s="209">
        <v>0</v>
      </c>
      <c r="S26" s="240">
        <v>0</v>
      </c>
      <c r="T26" s="209">
        <v>20442</v>
      </c>
      <c r="U26" s="239">
        <v>0.21</v>
      </c>
      <c r="V26" s="209">
        <v>12969</v>
      </c>
      <c r="W26" s="181"/>
      <c r="X26" s="154"/>
      <c r="Y26" s="6"/>
      <c r="Z26" s="6"/>
      <c r="AA26" s="6"/>
      <c r="AB26" s="6"/>
      <c r="AC26" s="6"/>
      <c r="AD26" s="6"/>
      <c r="AE26" s="6"/>
      <c r="AF26" s="6"/>
    </row>
    <row r="27" spans="1:32" s="45" customFormat="1" ht="17" customHeight="1" x14ac:dyDescent="0.2">
      <c r="A27" s="180">
        <v>25</v>
      </c>
      <c r="B27" s="172" t="s">
        <v>43</v>
      </c>
      <c r="C27" s="172" t="s">
        <v>305</v>
      </c>
      <c r="D27" s="172" t="s">
        <v>97</v>
      </c>
      <c r="E27" s="172" t="s">
        <v>29</v>
      </c>
      <c r="F27" s="173" t="s">
        <v>30</v>
      </c>
      <c r="G27" s="173" t="s">
        <v>98</v>
      </c>
      <c r="H27" s="173" t="s">
        <v>99</v>
      </c>
      <c r="I27" s="172" t="s">
        <v>33</v>
      </c>
      <c r="J27" s="250">
        <v>4.8576388888888891E-2</v>
      </c>
      <c r="K27" s="221">
        <v>2</v>
      </c>
      <c r="L27" s="173" t="s">
        <v>41</v>
      </c>
      <c r="M27" s="200">
        <v>97699</v>
      </c>
      <c r="N27" s="172" t="s">
        <v>539</v>
      </c>
      <c r="O27" s="209">
        <v>47812</v>
      </c>
      <c r="P27" s="209">
        <v>38767</v>
      </c>
      <c r="Q27" s="239">
        <v>0.48938064872721315</v>
      </c>
      <c r="R27" s="209">
        <v>0</v>
      </c>
      <c r="S27" s="240">
        <v>0</v>
      </c>
      <c r="T27" s="209">
        <v>49887</v>
      </c>
      <c r="U27" s="239">
        <v>0.51061935127278679</v>
      </c>
      <c r="V27" s="209">
        <v>16838</v>
      </c>
      <c r="W27" s="181"/>
      <c r="X27" s="154"/>
      <c r="Y27" s="6"/>
      <c r="Z27" s="6"/>
      <c r="AA27" s="6"/>
      <c r="AB27" s="6"/>
      <c r="AC27" s="6"/>
      <c r="AD27" s="6"/>
      <c r="AE27" s="6"/>
      <c r="AF27" s="6"/>
    </row>
    <row r="28" spans="1:32" s="45" customFormat="1" ht="17" customHeight="1" x14ac:dyDescent="0.2">
      <c r="A28" s="180">
        <v>26</v>
      </c>
      <c r="B28" s="170" t="s">
        <v>37</v>
      </c>
      <c r="C28" s="174" t="s">
        <v>37</v>
      </c>
      <c r="D28" s="175" t="s">
        <v>511</v>
      </c>
      <c r="E28" s="142" t="s">
        <v>29</v>
      </c>
      <c r="F28" s="143" t="s">
        <v>308</v>
      </c>
      <c r="G28" s="143" t="s">
        <v>105</v>
      </c>
      <c r="H28" s="143" t="s">
        <v>106</v>
      </c>
      <c r="I28" s="142" t="s">
        <v>33</v>
      </c>
      <c r="J28" s="216">
        <v>3.4722222222222224E-2</v>
      </c>
      <c r="K28" s="217">
        <v>2</v>
      </c>
      <c r="L28" s="143" t="s">
        <v>41</v>
      </c>
      <c r="M28" s="199">
        <f>O28+T28</f>
        <v>97569</v>
      </c>
      <c r="N28" s="138" t="s">
        <v>42</v>
      </c>
      <c r="O28" s="206">
        <v>94720</v>
      </c>
      <c r="P28" s="206">
        <v>58526</v>
      </c>
      <c r="Q28" s="233"/>
      <c r="R28" s="206">
        <v>0</v>
      </c>
      <c r="S28" s="237"/>
      <c r="T28" s="206">
        <v>2849</v>
      </c>
      <c r="U28" s="238"/>
      <c r="V28" s="206"/>
      <c r="W28" s="181"/>
      <c r="X28" s="154"/>
      <c r="Y28" s="6"/>
      <c r="Z28" s="6"/>
      <c r="AA28" s="6"/>
      <c r="AB28" s="6"/>
      <c r="AC28" s="6"/>
      <c r="AD28" s="6"/>
      <c r="AE28" s="6"/>
      <c r="AF28" s="6"/>
    </row>
    <row r="29" spans="1:32" s="45" customFormat="1" ht="17" customHeight="1" x14ac:dyDescent="0.2">
      <c r="A29" s="180">
        <v>27</v>
      </c>
      <c r="B29" s="177" t="s">
        <v>37</v>
      </c>
      <c r="C29" s="174" t="s">
        <v>37</v>
      </c>
      <c r="D29" s="174" t="s">
        <v>107</v>
      </c>
      <c r="E29" s="174" t="s">
        <v>29</v>
      </c>
      <c r="F29" s="177" t="s">
        <v>64</v>
      </c>
      <c r="G29" s="177" t="s">
        <v>85</v>
      </c>
      <c r="H29" s="191" t="s">
        <v>108</v>
      </c>
      <c r="I29" s="177" t="s">
        <v>33</v>
      </c>
      <c r="J29" s="218">
        <v>2.0833333333333332E-2</v>
      </c>
      <c r="K29" s="219">
        <v>4</v>
      </c>
      <c r="L29" s="143" t="s">
        <v>41</v>
      </c>
      <c r="M29" s="199">
        <f>O29+T29</f>
        <v>95930</v>
      </c>
      <c r="N29" s="174" t="s">
        <v>42</v>
      </c>
      <c r="O29" s="201">
        <v>92691</v>
      </c>
      <c r="P29" s="201">
        <v>45677</v>
      </c>
      <c r="Q29" s="241"/>
      <c r="R29" s="201">
        <v>0</v>
      </c>
      <c r="S29" s="242"/>
      <c r="T29" s="201">
        <v>3239</v>
      </c>
      <c r="U29" s="241"/>
      <c r="V29" s="201"/>
      <c r="W29" s="184"/>
      <c r="X29" s="156"/>
      <c r="Y29" s="24"/>
      <c r="Z29" s="24"/>
      <c r="AA29" s="24"/>
      <c r="AB29" s="24"/>
      <c r="AC29" s="24"/>
      <c r="AD29" s="24"/>
      <c r="AE29" s="24"/>
      <c r="AF29" s="24"/>
    </row>
    <row r="30" spans="1:32" s="45" customFormat="1" ht="17" customHeight="1" x14ac:dyDescent="0.2">
      <c r="A30" s="180">
        <v>28</v>
      </c>
      <c r="B30" s="174" t="s">
        <v>48</v>
      </c>
      <c r="C30" s="174" t="s">
        <v>504</v>
      </c>
      <c r="D30" s="175" t="s">
        <v>115</v>
      </c>
      <c r="E30" s="174" t="s">
        <v>29</v>
      </c>
      <c r="F30" s="143" t="s">
        <v>64</v>
      </c>
      <c r="G30" s="143" t="s">
        <v>85</v>
      </c>
      <c r="H30" s="143" t="s">
        <v>117</v>
      </c>
      <c r="I30" s="142" t="s">
        <v>33</v>
      </c>
      <c r="J30" s="249">
        <v>1.8101851851851852E-2</v>
      </c>
      <c r="K30" s="217">
        <v>4</v>
      </c>
      <c r="L30" s="143" t="s">
        <v>53</v>
      </c>
      <c r="M30" s="198">
        <v>92114</v>
      </c>
      <c r="N30" s="138" t="s">
        <v>87</v>
      </c>
      <c r="O30" s="206">
        <v>41618</v>
      </c>
      <c r="P30" s="206"/>
      <c r="Q30" s="233">
        <v>0.45180971404998155</v>
      </c>
      <c r="R30" s="206"/>
      <c r="S30" s="237">
        <v>0</v>
      </c>
      <c r="T30" s="206">
        <v>50496</v>
      </c>
      <c r="U30" s="238">
        <v>0.54819028595001851</v>
      </c>
      <c r="V30" s="206">
        <v>28672</v>
      </c>
      <c r="W30" s="181"/>
      <c r="X30" s="154"/>
      <c r="Y30" s="6"/>
      <c r="Z30" s="6"/>
      <c r="AA30" s="6"/>
      <c r="AB30" s="6"/>
      <c r="AC30" s="6"/>
      <c r="AD30" s="6"/>
      <c r="AE30" s="6"/>
      <c r="AF30" s="6"/>
    </row>
    <row r="31" spans="1:32" s="45" customFormat="1" ht="17" customHeight="1" x14ac:dyDescent="0.2">
      <c r="A31" s="180">
        <v>29</v>
      </c>
      <c r="B31" s="170" t="s">
        <v>37</v>
      </c>
      <c r="C31" s="171" t="s">
        <v>37</v>
      </c>
      <c r="D31" s="172" t="s">
        <v>124</v>
      </c>
      <c r="E31" s="142" t="s">
        <v>29</v>
      </c>
      <c r="F31" s="143" t="s">
        <v>300</v>
      </c>
      <c r="G31" s="143"/>
      <c r="H31" s="143" t="s">
        <v>125</v>
      </c>
      <c r="I31" s="143" t="s">
        <v>33</v>
      </c>
      <c r="J31" s="216">
        <v>3.4722222222222224E-2</v>
      </c>
      <c r="K31" s="217">
        <v>1</v>
      </c>
      <c r="L31" s="143" t="s">
        <v>41</v>
      </c>
      <c r="M31" s="199">
        <f>O31+T31</f>
        <v>80309</v>
      </c>
      <c r="N31" s="138" t="s">
        <v>42</v>
      </c>
      <c r="O31" s="206">
        <v>78796</v>
      </c>
      <c r="P31" s="206">
        <v>43051</v>
      </c>
      <c r="Q31" s="233"/>
      <c r="R31" s="206">
        <v>0</v>
      </c>
      <c r="S31" s="237"/>
      <c r="T31" s="206">
        <v>1513</v>
      </c>
      <c r="U31" s="238"/>
      <c r="V31" s="206"/>
      <c r="W31" s="181"/>
      <c r="X31" s="154"/>
      <c r="Y31" s="6"/>
      <c r="Z31" s="6"/>
      <c r="AA31" s="6"/>
      <c r="AB31" s="6"/>
      <c r="AC31" s="6"/>
      <c r="AD31" s="6"/>
      <c r="AE31" s="6"/>
      <c r="AF31" s="6"/>
    </row>
    <row r="32" spans="1:32" s="45" customFormat="1" ht="17" customHeight="1" x14ac:dyDescent="0.2">
      <c r="A32" s="180">
        <v>30</v>
      </c>
      <c r="B32" s="170" t="s">
        <v>37</v>
      </c>
      <c r="C32" s="171" t="s">
        <v>37</v>
      </c>
      <c r="D32" s="142" t="s">
        <v>121</v>
      </c>
      <c r="E32" s="142" t="s">
        <v>29</v>
      </c>
      <c r="F32" s="143" t="s">
        <v>318</v>
      </c>
      <c r="G32" s="143"/>
      <c r="H32" s="143" t="s">
        <v>123</v>
      </c>
      <c r="I32" s="142" t="s">
        <v>33</v>
      </c>
      <c r="J32" s="216">
        <v>2.0833333333333332E-2</v>
      </c>
      <c r="K32" s="217">
        <v>4</v>
      </c>
      <c r="L32" s="143" t="s">
        <v>41</v>
      </c>
      <c r="M32" s="199">
        <f>O32+T32</f>
        <v>73989</v>
      </c>
      <c r="N32" s="138" t="s">
        <v>42</v>
      </c>
      <c r="O32" s="206">
        <v>68399</v>
      </c>
      <c r="P32" s="206">
        <v>39347</v>
      </c>
      <c r="Q32" s="233"/>
      <c r="R32" s="206">
        <v>0</v>
      </c>
      <c r="S32" s="237"/>
      <c r="T32" s="206">
        <v>5590</v>
      </c>
      <c r="U32" s="238"/>
      <c r="V32" s="206"/>
      <c r="W32" s="181"/>
      <c r="X32" s="154"/>
      <c r="Y32" s="6"/>
      <c r="Z32" s="6"/>
      <c r="AA32" s="6"/>
      <c r="AB32" s="6"/>
      <c r="AC32" s="6"/>
      <c r="AD32" s="6"/>
      <c r="AE32" s="6"/>
      <c r="AF32" s="6"/>
    </row>
    <row r="33" spans="1:32" s="45" customFormat="1" ht="17" customHeight="1" x14ac:dyDescent="0.2">
      <c r="A33" s="180">
        <v>31</v>
      </c>
      <c r="B33" s="138" t="s">
        <v>26</v>
      </c>
      <c r="C33" s="138" t="s">
        <v>27</v>
      </c>
      <c r="D33" s="138" t="s">
        <v>139</v>
      </c>
      <c r="E33" s="139" t="s">
        <v>29</v>
      </c>
      <c r="F33" s="139" t="s">
        <v>140</v>
      </c>
      <c r="G33" s="139" t="s">
        <v>36</v>
      </c>
      <c r="H33" s="139" t="s">
        <v>527</v>
      </c>
      <c r="I33" s="139" t="s">
        <v>33</v>
      </c>
      <c r="J33" s="214">
        <v>2.417824074074074E-2</v>
      </c>
      <c r="K33" s="215">
        <v>6</v>
      </c>
      <c r="L33" s="143" t="s">
        <v>34</v>
      </c>
      <c r="M33" s="198">
        <v>72618</v>
      </c>
      <c r="N33" s="138" t="s">
        <v>42</v>
      </c>
      <c r="O33" s="204">
        <v>50980</v>
      </c>
      <c r="P33" s="205">
        <v>36972</v>
      </c>
      <c r="Q33" s="229">
        <v>0.7</v>
      </c>
      <c r="R33" s="204">
        <v>0</v>
      </c>
      <c r="S33" s="230">
        <v>0</v>
      </c>
      <c r="T33" s="231">
        <v>21638</v>
      </c>
      <c r="U33" s="232">
        <v>0.3</v>
      </c>
      <c r="V33" s="231">
        <v>16074</v>
      </c>
      <c r="W33" s="181"/>
      <c r="X33" s="154"/>
      <c r="Y33" s="6"/>
      <c r="Z33" s="6"/>
      <c r="AA33" s="6"/>
      <c r="AB33" s="6"/>
      <c r="AC33" s="6"/>
      <c r="AD33" s="6"/>
      <c r="AE33" s="6"/>
      <c r="AF33" s="6"/>
    </row>
    <row r="34" spans="1:32" s="45" customFormat="1" ht="17" customHeight="1" x14ac:dyDescent="0.2">
      <c r="A34" s="180">
        <v>32</v>
      </c>
      <c r="B34" s="170" t="s">
        <v>37</v>
      </c>
      <c r="C34" s="171" t="s">
        <v>37</v>
      </c>
      <c r="D34" s="173" t="s">
        <v>112</v>
      </c>
      <c r="E34" s="142" t="s">
        <v>29</v>
      </c>
      <c r="F34" s="143" t="s">
        <v>308</v>
      </c>
      <c r="G34" s="143" t="s">
        <v>113</v>
      </c>
      <c r="H34" s="143" t="s">
        <v>114</v>
      </c>
      <c r="I34" s="143" t="s">
        <v>33</v>
      </c>
      <c r="J34" s="216">
        <v>3.125E-2</v>
      </c>
      <c r="K34" s="217">
        <v>4</v>
      </c>
      <c r="L34" s="143" t="s">
        <v>41</v>
      </c>
      <c r="M34" s="199">
        <f>O34+T34</f>
        <v>72104</v>
      </c>
      <c r="N34" s="138" t="s">
        <v>42</v>
      </c>
      <c r="O34" s="206">
        <v>69037</v>
      </c>
      <c r="P34" s="206">
        <v>36639</v>
      </c>
      <c r="Q34" s="233"/>
      <c r="R34" s="206">
        <v>0</v>
      </c>
      <c r="S34" s="237"/>
      <c r="T34" s="206">
        <v>3067</v>
      </c>
      <c r="U34" s="238"/>
      <c r="V34" s="206"/>
      <c r="W34" s="181"/>
      <c r="X34" s="154"/>
      <c r="Y34" s="6"/>
      <c r="Z34" s="6"/>
      <c r="AA34" s="6"/>
      <c r="AB34" s="6"/>
      <c r="AC34" s="6"/>
      <c r="AD34" s="6"/>
      <c r="AE34" s="6"/>
      <c r="AF34" s="6"/>
    </row>
    <row r="35" spans="1:32" s="45" customFormat="1" ht="17" customHeight="1" x14ac:dyDescent="0.2">
      <c r="A35" s="180">
        <v>33</v>
      </c>
      <c r="B35" s="170" t="s">
        <v>37</v>
      </c>
      <c r="C35" s="171" t="s">
        <v>37</v>
      </c>
      <c r="D35" s="172" t="s">
        <v>145</v>
      </c>
      <c r="E35" s="142" t="s">
        <v>29</v>
      </c>
      <c r="F35" s="143" t="s">
        <v>146</v>
      </c>
      <c r="G35" s="143" t="s">
        <v>147</v>
      </c>
      <c r="H35" s="143" t="s">
        <v>148</v>
      </c>
      <c r="I35" s="143" t="s">
        <v>33</v>
      </c>
      <c r="J35" s="216">
        <v>2.7777777777777776E-2</v>
      </c>
      <c r="K35" s="217">
        <v>4</v>
      </c>
      <c r="L35" s="143" t="s">
        <v>41</v>
      </c>
      <c r="M35" s="199">
        <f>O35+T35</f>
        <v>66354</v>
      </c>
      <c r="N35" s="138" t="s">
        <v>42</v>
      </c>
      <c r="O35" s="206">
        <v>43479</v>
      </c>
      <c r="P35" s="206">
        <v>31751</v>
      </c>
      <c r="Q35" s="233"/>
      <c r="R35" s="206">
        <v>0</v>
      </c>
      <c r="S35" s="237"/>
      <c r="T35" s="206">
        <v>22875</v>
      </c>
      <c r="U35" s="238"/>
      <c r="V35" s="206"/>
      <c r="W35" s="181"/>
      <c r="X35" s="154"/>
      <c r="Y35" s="6"/>
      <c r="Z35" s="6"/>
      <c r="AA35" s="6"/>
      <c r="AB35" s="6"/>
      <c r="AC35" s="6"/>
      <c r="AD35" s="6"/>
      <c r="AE35" s="6"/>
      <c r="AF35" s="6"/>
    </row>
    <row r="36" spans="1:32" s="45" customFormat="1" ht="17" customHeight="1" x14ac:dyDescent="0.2">
      <c r="A36" s="180">
        <v>34</v>
      </c>
      <c r="B36" s="138" t="s">
        <v>26</v>
      </c>
      <c r="C36" s="138" t="s">
        <v>27</v>
      </c>
      <c r="D36" s="138" t="s">
        <v>126</v>
      </c>
      <c r="E36" s="139" t="s">
        <v>29</v>
      </c>
      <c r="F36" s="139" t="s">
        <v>127</v>
      </c>
      <c r="G36" s="139" t="s">
        <v>36</v>
      </c>
      <c r="H36" s="139" t="s">
        <v>128</v>
      </c>
      <c r="I36" s="139" t="s">
        <v>33</v>
      </c>
      <c r="J36" s="214">
        <v>4.4189814814814814E-2</v>
      </c>
      <c r="K36" s="215">
        <v>4</v>
      </c>
      <c r="L36" s="143" t="s">
        <v>34</v>
      </c>
      <c r="M36" s="198">
        <v>63508</v>
      </c>
      <c r="N36" s="138" t="s">
        <v>42</v>
      </c>
      <c r="O36" s="204">
        <v>57632</v>
      </c>
      <c r="P36" s="205">
        <v>38403</v>
      </c>
      <c r="Q36" s="229">
        <v>0.91</v>
      </c>
      <c r="R36" s="204">
        <v>0</v>
      </c>
      <c r="S36" s="230">
        <v>0</v>
      </c>
      <c r="T36" s="231">
        <v>5876</v>
      </c>
      <c r="U36" s="232">
        <v>0.09</v>
      </c>
      <c r="V36" s="231">
        <v>3601</v>
      </c>
      <c r="W36" s="181"/>
      <c r="X36" s="154"/>
      <c r="Y36" s="6"/>
      <c r="Z36" s="6"/>
      <c r="AA36" s="6"/>
      <c r="AB36" s="6"/>
      <c r="AC36" s="6"/>
      <c r="AD36" s="6"/>
      <c r="AE36" s="6"/>
      <c r="AF36" s="6"/>
    </row>
    <row r="37" spans="1:32" s="45" customFormat="1" ht="17" customHeight="1" x14ac:dyDescent="0.2">
      <c r="A37" s="180">
        <v>35</v>
      </c>
      <c r="B37" s="174" t="s">
        <v>48</v>
      </c>
      <c r="C37" s="174" t="s">
        <v>49</v>
      </c>
      <c r="D37" s="172" t="s">
        <v>137</v>
      </c>
      <c r="E37" s="174" t="s">
        <v>29</v>
      </c>
      <c r="F37" s="173" t="s">
        <v>308</v>
      </c>
      <c r="G37" s="173" t="s">
        <v>113</v>
      </c>
      <c r="H37" s="173" t="s">
        <v>138</v>
      </c>
      <c r="I37" s="172" t="s">
        <v>33</v>
      </c>
      <c r="J37" s="220">
        <v>1.7245370370370369E-2</v>
      </c>
      <c r="K37" s="221">
        <v>4</v>
      </c>
      <c r="L37" s="173" t="s">
        <v>53</v>
      </c>
      <c r="M37" s="200">
        <v>57784</v>
      </c>
      <c r="N37" s="172" t="s">
        <v>87</v>
      </c>
      <c r="O37" s="209">
        <v>40037</v>
      </c>
      <c r="P37" s="209"/>
      <c r="Q37" s="239">
        <v>0.69287345978125436</v>
      </c>
      <c r="R37" s="209"/>
      <c r="S37" s="240">
        <v>0</v>
      </c>
      <c r="T37" s="209">
        <v>17747</v>
      </c>
      <c r="U37" s="239">
        <v>0.30712654021874569</v>
      </c>
      <c r="V37" s="209">
        <v>6196</v>
      </c>
      <c r="W37" s="181"/>
      <c r="X37" s="154"/>
      <c r="Y37" s="6"/>
      <c r="Z37" s="6"/>
      <c r="AA37" s="6"/>
      <c r="AB37" s="6"/>
      <c r="AC37" s="6"/>
      <c r="AD37" s="6"/>
      <c r="AE37" s="6"/>
      <c r="AF37" s="6"/>
    </row>
    <row r="38" spans="1:32" s="45" customFormat="1" ht="17" customHeight="1" x14ac:dyDescent="0.2">
      <c r="A38" s="180">
        <v>36</v>
      </c>
      <c r="B38" s="138" t="s">
        <v>26</v>
      </c>
      <c r="C38" s="138" t="s">
        <v>27</v>
      </c>
      <c r="D38" s="138" t="s">
        <v>109</v>
      </c>
      <c r="E38" s="139" t="s">
        <v>29</v>
      </c>
      <c r="F38" s="139" t="s">
        <v>110</v>
      </c>
      <c r="G38" s="139" t="s">
        <v>36</v>
      </c>
      <c r="H38" s="139" t="s">
        <v>111</v>
      </c>
      <c r="I38" s="139" t="s">
        <v>33</v>
      </c>
      <c r="J38" s="216">
        <v>2.4097222222222221E-2</v>
      </c>
      <c r="K38" s="217">
        <v>4</v>
      </c>
      <c r="L38" s="143" t="s">
        <v>34</v>
      </c>
      <c r="M38" s="198">
        <v>57149</v>
      </c>
      <c r="N38" s="138" t="s">
        <v>42</v>
      </c>
      <c r="O38" s="206">
        <v>53912</v>
      </c>
      <c r="P38" s="207">
        <v>41609</v>
      </c>
      <c r="Q38" s="233">
        <v>0.94</v>
      </c>
      <c r="R38" s="198">
        <v>0</v>
      </c>
      <c r="S38" s="230">
        <v>0</v>
      </c>
      <c r="T38" s="206">
        <v>3237</v>
      </c>
      <c r="U38" s="233">
        <v>0.06</v>
      </c>
      <c r="V38" s="207">
        <v>2463</v>
      </c>
      <c r="W38" s="181"/>
      <c r="X38" s="154"/>
      <c r="Y38" s="6"/>
      <c r="Z38" s="6"/>
      <c r="AA38" s="6"/>
      <c r="AB38" s="6"/>
      <c r="AC38" s="6"/>
      <c r="AD38" s="6"/>
      <c r="AE38" s="6"/>
      <c r="AF38" s="6"/>
    </row>
    <row r="39" spans="1:32" s="45" customFormat="1" ht="17" customHeight="1" x14ac:dyDescent="0.2">
      <c r="A39" s="180">
        <v>37</v>
      </c>
      <c r="B39" s="251" t="s">
        <v>37</v>
      </c>
      <c r="C39" s="252" t="s">
        <v>37</v>
      </c>
      <c r="D39" s="253" t="s">
        <v>521</v>
      </c>
      <c r="E39" s="252" t="s">
        <v>29</v>
      </c>
      <c r="F39" s="254" t="s">
        <v>146</v>
      </c>
      <c r="G39" s="254" t="s">
        <v>167</v>
      </c>
      <c r="H39" s="254"/>
      <c r="I39" s="252" t="s">
        <v>33</v>
      </c>
      <c r="J39" s="255">
        <v>1.0416666666666666E-2</v>
      </c>
      <c r="K39" s="256">
        <v>2</v>
      </c>
      <c r="L39" s="254" t="s">
        <v>34</v>
      </c>
      <c r="M39" s="257">
        <f>O39+T39</f>
        <v>55628</v>
      </c>
      <c r="N39" s="258" t="s">
        <v>42</v>
      </c>
      <c r="O39" s="205">
        <v>37757</v>
      </c>
      <c r="P39" s="205">
        <v>21597</v>
      </c>
      <c r="Q39" s="232"/>
      <c r="R39" s="205"/>
      <c r="S39" s="259"/>
      <c r="T39" s="205">
        <v>17871</v>
      </c>
      <c r="U39" s="260"/>
      <c r="V39" s="205"/>
      <c r="W39" s="261"/>
      <c r="X39" s="262"/>
      <c r="Y39" s="263"/>
      <c r="Z39" s="263"/>
      <c r="AA39" s="263"/>
      <c r="AB39" s="263"/>
      <c r="AC39" s="263"/>
      <c r="AD39" s="263"/>
      <c r="AE39" s="263"/>
      <c r="AF39" s="263"/>
    </row>
    <row r="40" spans="1:32" s="45" customFormat="1" ht="17" customHeight="1" x14ac:dyDescent="0.2">
      <c r="A40" s="180">
        <v>38</v>
      </c>
      <c r="B40" s="170" t="s">
        <v>37</v>
      </c>
      <c r="C40" s="174" t="s">
        <v>37</v>
      </c>
      <c r="D40" s="175" t="s">
        <v>516</v>
      </c>
      <c r="E40" s="142" t="s">
        <v>29</v>
      </c>
      <c r="F40" s="143" t="s">
        <v>512</v>
      </c>
      <c r="G40" s="143"/>
      <c r="H40" s="143" t="s">
        <v>132</v>
      </c>
      <c r="I40" s="142" t="s">
        <v>33</v>
      </c>
      <c r="J40" s="216">
        <v>4.1666666666666664E-2</v>
      </c>
      <c r="K40" s="217">
        <v>4</v>
      </c>
      <c r="L40" s="143" t="s">
        <v>41</v>
      </c>
      <c r="M40" s="199">
        <f>O40+T40</f>
        <v>49969</v>
      </c>
      <c r="N40" s="138" t="s">
        <v>42</v>
      </c>
      <c r="O40" s="206">
        <v>47162</v>
      </c>
      <c r="P40" s="206">
        <v>2744</v>
      </c>
      <c r="Q40" s="233"/>
      <c r="R40" s="206">
        <v>0</v>
      </c>
      <c r="S40" s="237"/>
      <c r="T40" s="206">
        <v>2807</v>
      </c>
      <c r="U40" s="238"/>
      <c r="V40" s="206"/>
      <c r="W40" s="181"/>
      <c r="X40" s="154"/>
      <c r="Y40" s="6"/>
      <c r="Z40" s="6"/>
      <c r="AA40" s="6"/>
      <c r="AB40" s="6"/>
      <c r="AC40" s="6"/>
      <c r="AD40" s="6"/>
      <c r="AE40" s="6"/>
      <c r="AF40" s="6"/>
    </row>
    <row r="41" spans="1:32" s="45" customFormat="1" ht="17" customHeight="1" x14ac:dyDescent="0.2">
      <c r="A41" s="180">
        <v>39</v>
      </c>
      <c r="B41" s="170" t="s">
        <v>26</v>
      </c>
      <c r="C41" s="171" t="s">
        <v>27</v>
      </c>
      <c r="D41" s="172" t="s">
        <v>142</v>
      </c>
      <c r="E41" s="142" t="s">
        <v>29</v>
      </c>
      <c r="F41" s="143" t="s">
        <v>143</v>
      </c>
      <c r="G41" s="143" t="s">
        <v>36</v>
      </c>
      <c r="H41" s="143" t="s">
        <v>144</v>
      </c>
      <c r="I41" s="143" t="s">
        <v>33</v>
      </c>
      <c r="J41" s="214">
        <v>8.564814814814815E-3</v>
      </c>
      <c r="K41" s="215">
        <v>3</v>
      </c>
      <c r="L41" s="143" t="s">
        <v>34</v>
      </c>
      <c r="M41" s="198">
        <v>40541</v>
      </c>
      <c r="N41" s="138" t="s">
        <v>42</v>
      </c>
      <c r="O41" s="198">
        <v>36519</v>
      </c>
      <c r="P41" s="206">
        <v>22428</v>
      </c>
      <c r="Q41" s="233">
        <v>0.9</v>
      </c>
      <c r="R41" s="198">
        <v>0</v>
      </c>
      <c r="S41" s="237">
        <v>0</v>
      </c>
      <c r="T41" s="208">
        <v>4022</v>
      </c>
      <c r="U41" s="238">
        <v>0.1</v>
      </c>
      <c r="V41" s="208">
        <v>3483</v>
      </c>
      <c r="W41" s="181"/>
      <c r="X41" s="154"/>
      <c r="Y41" s="6"/>
      <c r="Z41" s="6"/>
      <c r="AA41" s="6"/>
      <c r="AB41" s="6"/>
      <c r="AC41" s="6"/>
      <c r="AD41" s="6"/>
      <c r="AE41" s="6"/>
      <c r="AF41" s="6"/>
    </row>
    <row r="42" spans="1:32" s="45" customFormat="1" ht="17" customHeight="1" x14ac:dyDescent="0.2">
      <c r="A42" s="180">
        <v>40</v>
      </c>
      <c r="B42" s="138" t="s">
        <v>37</v>
      </c>
      <c r="C42" s="138" t="s">
        <v>37</v>
      </c>
      <c r="D42" s="138" t="s">
        <v>152</v>
      </c>
      <c r="E42" s="139" t="s">
        <v>29</v>
      </c>
      <c r="F42" s="139" t="s">
        <v>318</v>
      </c>
      <c r="G42" s="139" t="s">
        <v>153</v>
      </c>
      <c r="H42" s="139" t="s">
        <v>154</v>
      </c>
      <c r="I42" s="139" t="s">
        <v>33</v>
      </c>
      <c r="J42" s="216">
        <v>1.3888888888888888E-2</v>
      </c>
      <c r="K42" s="217">
        <v>4</v>
      </c>
      <c r="L42" s="143" t="s">
        <v>41</v>
      </c>
      <c r="M42" s="199">
        <f>O42+T42</f>
        <v>38579</v>
      </c>
      <c r="N42" s="138" t="s">
        <v>42</v>
      </c>
      <c r="O42" s="206">
        <v>38579</v>
      </c>
      <c r="P42" s="206">
        <v>21959</v>
      </c>
      <c r="Q42" s="233"/>
      <c r="R42" s="206">
        <v>0</v>
      </c>
      <c r="S42" s="230"/>
      <c r="T42" s="206"/>
      <c r="U42" s="233"/>
      <c r="V42" s="206"/>
      <c r="W42" s="181"/>
      <c r="X42" s="154"/>
      <c r="Y42" s="6"/>
      <c r="Z42" s="6"/>
      <c r="AA42" s="6"/>
      <c r="AB42" s="6"/>
      <c r="AC42" s="6"/>
      <c r="AD42" s="6"/>
      <c r="AE42" s="6"/>
      <c r="AF42" s="6"/>
    </row>
    <row r="43" spans="1:32" s="45" customFormat="1" ht="17" customHeight="1" x14ac:dyDescent="0.2">
      <c r="A43" s="180">
        <v>41</v>
      </c>
      <c r="B43" s="170" t="s">
        <v>26</v>
      </c>
      <c r="C43" s="171" t="s">
        <v>27</v>
      </c>
      <c r="D43" s="172" t="s">
        <v>149</v>
      </c>
      <c r="E43" s="142" t="s">
        <v>29</v>
      </c>
      <c r="F43" s="143" t="s">
        <v>150</v>
      </c>
      <c r="G43" s="143" t="s">
        <v>36</v>
      </c>
      <c r="H43" s="143" t="s">
        <v>151</v>
      </c>
      <c r="I43" s="142" t="s">
        <v>33</v>
      </c>
      <c r="J43" s="216">
        <v>3.3796296296296297E-2</v>
      </c>
      <c r="K43" s="217">
        <v>4</v>
      </c>
      <c r="L43" s="143" t="s">
        <v>34</v>
      </c>
      <c r="M43" s="198">
        <v>37099</v>
      </c>
      <c r="N43" s="138" t="s">
        <v>42</v>
      </c>
      <c r="O43" s="206">
        <v>32797</v>
      </c>
      <c r="P43" s="206">
        <v>25562</v>
      </c>
      <c r="Q43" s="233">
        <v>0.88</v>
      </c>
      <c r="R43" s="206">
        <v>0</v>
      </c>
      <c r="S43" s="237">
        <v>0</v>
      </c>
      <c r="T43" s="206">
        <v>4302</v>
      </c>
      <c r="U43" s="238">
        <v>0.12</v>
      </c>
      <c r="V43" s="206">
        <v>2943</v>
      </c>
      <c r="W43" s="181"/>
      <c r="X43" s="154"/>
      <c r="Y43" s="6"/>
      <c r="Z43" s="6"/>
      <c r="AA43" s="6"/>
      <c r="AB43" s="6"/>
      <c r="AC43" s="6"/>
      <c r="AD43" s="6"/>
      <c r="AE43" s="6"/>
      <c r="AF43" s="6"/>
    </row>
    <row r="44" spans="1:32" s="45" customFormat="1" ht="17" customHeight="1" x14ac:dyDescent="0.2">
      <c r="A44" s="180">
        <v>42</v>
      </c>
      <c r="B44" s="170" t="s">
        <v>37</v>
      </c>
      <c r="C44" s="174" t="s">
        <v>37</v>
      </c>
      <c r="D44" s="175" t="s">
        <v>522</v>
      </c>
      <c r="E44" s="142" t="s">
        <v>29</v>
      </c>
      <c r="F44" s="143" t="s">
        <v>318</v>
      </c>
      <c r="G44" s="143" t="s">
        <v>85</v>
      </c>
      <c r="H44" s="143"/>
      <c r="I44" s="142" t="s">
        <v>33</v>
      </c>
      <c r="J44" s="216">
        <v>6.9444444444444441E-3</v>
      </c>
      <c r="K44" s="217">
        <v>0</v>
      </c>
      <c r="L44" s="143"/>
      <c r="M44" s="199">
        <f>O44+T44</f>
        <v>35958</v>
      </c>
      <c r="N44" s="138" t="s">
        <v>42</v>
      </c>
      <c r="O44" s="206">
        <v>35958</v>
      </c>
      <c r="P44" s="206">
        <v>9717</v>
      </c>
      <c r="Q44" s="233"/>
      <c r="R44" s="206"/>
      <c r="S44" s="237"/>
      <c r="T44" s="206"/>
      <c r="U44" s="238"/>
      <c r="V44" s="206"/>
      <c r="W44" s="181"/>
      <c r="X44" s="154"/>
      <c r="Y44" s="6"/>
      <c r="Z44" s="6"/>
      <c r="AA44" s="6"/>
      <c r="AB44" s="6"/>
      <c r="AC44" s="6"/>
      <c r="AD44" s="6"/>
      <c r="AE44" s="6"/>
      <c r="AF44" s="6"/>
    </row>
    <row r="45" spans="1:32" s="45" customFormat="1" ht="17" customHeight="1" x14ac:dyDescent="0.2">
      <c r="A45" s="180">
        <v>43</v>
      </c>
      <c r="B45" s="170" t="s">
        <v>37</v>
      </c>
      <c r="C45" s="171" t="s">
        <v>37</v>
      </c>
      <c r="D45" s="172" t="s">
        <v>166</v>
      </c>
      <c r="E45" s="142" t="s">
        <v>29</v>
      </c>
      <c r="F45" s="143" t="s">
        <v>146</v>
      </c>
      <c r="G45" s="143" t="s">
        <v>167</v>
      </c>
      <c r="H45" s="143" t="s">
        <v>168</v>
      </c>
      <c r="I45" s="143" t="s">
        <v>33</v>
      </c>
      <c r="J45" s="216">
        <v>2.0833333333333332E-2</v>
      </c>
      <c r="K45" s="217">
        <v>4</v>
      </c>
      <c r="L45" s="143" t="s">
        <v>41</v>
      </c>
      <c r="M45" s="199">
        <f>O45+T45</f>
        <v>33896</v>
      </c>
      <c r="N45" s="138" t="s">
        <v>42</v>
      </c>
      <c r="O45" s="206">
        <v>26479</v>
      </c>
      <c r="P45" s="206">
        <v>18173</v>
      </c>
      <c r="Q45" s="233"/>
      <c r="R45" s="206">
        <v>0</v>
      </c>
      <c r="S45" s="237"/>
      <c r="T45" s="206">
        <v>7417</v>
      </c>
      <c r="U45" s="238"/>
      <c r="V45" s="206"/>
      <c r="W45" s="181"/>
      <c r="X45" s="154"/>
      <c r="Y45" s="6"/>
      <c r="Z45" s="6"/>
      <c r="AA45" s="6"/>
      <c r="AB45" s="6"/>
      <c r="AC45" s="6"/>
      <c r="AD45" s="6"/>
      <c r="AE45" s="6"/>
      <c r="AF45" s="6"/>
    </row>
    <row r="46" spans="1:32" s="45" customFormat="1" ht="17" customHeight="1" x14ac:dyDescent="0.2">
      <c r="A46" s="180">
        <v>44</v>
      </c>
      <c r="B46" s="177" t="s">
        <v>26</v>
      </c>
      <c r="C46" s="174" t="s">
        <v>27</v>
      </c>
      <c r="D46" s="174" t="s">
        <v>528</v>
      </c>
      <c r="E46" s="174" t="s">
        <v>29</v>
      </c>
      <c r="F46" s="177" t="s">
        <v>529</v>
      </c>
      <c r="G46" s="177" t="s">
        <v>36</v>
      </c>
      <c r="H46" s="191" t="s">
        <v>530</v>
      </c>
      <c r="I46" s="174" t="s">
        <v>33</v>
      </c>
      <c r="J46" s="218">
        <v>3.7627314814814815E-2</v>
      </c>
      <c r="K46" s="219">
        <v>4</v>
      </c>
      <c r="L46" s="143" t="s">
        <v>34</v>
      </c>
      <c r="M46" s="199">
        <v>33455</v>
      </c>
      <c r="N46" s="174" t="s">
        <v>42</v>
      </c>
      <c r="O46" s="201">
        <v>31601</v>
      </c>
      <c r="P46" s="201">
        <v>19306</v>
      </c>
      <c r="Q46" s="235">
        <v>0.94</v>
      </c>
      <c r="R46" s="201">
        <v>0</v>
      </c>
      <c r="S46" s="247">
        <v>0</v>
      </c>
      <c r="T46" s="201">
        <v>1854</v>
      </c>
      <c r="U46" s="235">
        <v>0.06</v>
      </c>
      <c r="V46" s="201">
        <v>1564</v>
      </c>
      <c r="W46" s="181"/>
      <c r="X46" s="154"/>
      <c r="Y46" s="6"/>
      <c r="Z46" s="6"/>
      <c r="AA46" s="6"/>
      <c r="AB46" s="6"/>
      <c r="AC46" s="6"/>
      <c r="AD46" s="6"/>
      <c r="AE46" s="6"/>
      <c r="AF46" s="6"/>
    </row>
    <row r="47" spans="1:32" s="45" customFormat="1" ht="17" customHeight="1" x14ac:dyDescent="0.2">
      <c r="A47" s="180">
        <v>45</v>
      </c>
      <c r="B47" s="170" t="s">
        <v>37</v>
      </c>
      <c r="C47" s="171" t="s">
        <v>37</v>
      </c>
      <c r="D47" s="172" t="s">
        <v>155</v>
      </c>
      <c r="E47" s="142" t="s">
        <v>29</v>
      </c>
      <c r="F47" s="143" t="s">
        <v>318</v>
      </c>
      <c r="G47" s="143"/>
      <c r="H47" s="143" t="s">
        <v>156</v>
      </c>
      <c r="I47" s="143" t="s">
        <v>33</v>
      </c>
      <c r="J47" s="216">
        <v>2.7777777777777776E-2</v>
      </c>
      <c r="K47" s="217">
        <v>2</v>
      </c>
      <c r="L47" s="143" t="s">
        <v>41</v>
      </c>
      <c r="M47" s="199">
        <f>O47+T47</f>
        <v>28450</v>
      </c>
      <c r="N47" s="138" t="s">
        <v>42</v>
      </c>
      <c r="O47" s="206">
        <v>28450</v>
      </c>
      <c r="P47" s="206">
        <v>17555</v>
      </c>
      <c r="Q47" s="233"/>
      <c r="R47" s="206">
        <v>0</v>
      </c>
      <c r="S47" s="237"/>
      <c r="T47" s="206"/>
      <c r="U47" s="238"/>
      <c r="V47" s="206"/>
      <c r="W47" s="181"/>
      <c r="X47" s="154"/>
      <c r="Y47" s="6"/>
      <c r="Z47" s="6"/>
      <c r="AA47" s="6"/>
      <c r="AB47" s="6"/>
      <c r="AC47" s="6"/>
      <c r="AD47" s="6"/>
      <c r="AE47" s="6"/>
      <c r="AF47" s="6"/>
    </row>
    <row r="48" spans="1:32" s="45" customFormat="1" ht="17" customHeight="1" x14ac:dyDescent="0.2">
      <c r="A48" s="180">
        <v>46</v>
      </c>
      <c r="B48" s="170" t="s">
        <v>26</v>
      </c>
      <c r="C48" s="174" t="s">
        <v>27</v>
      </c>
      <c r="D48" s="175" t="s">
        <v>501</v>
      </c>
      <c r="E48" s="142" t="s">
        <v>29</v>
      </c>
      <c r="F48" s="143" t="s">
        <v>143</v>
      </c>
      <c r="G48" s="143" t="s">
        <v>36</v>
      </c>
      <c r="H48" s="143" t="s">
        <v>502</v>
      </c>
      <c r="I48" s="142" t="s">
        <v>33</v>
      </c>
      <c r="J48" s="216">
        <v>8.9699074074074073E-3</v>
      </c>
      <c r="K48" s="217">
        <v>3</v>
      </c>
      <c r="L48" s="143" t="s">
        <v>34</v>
      </c>
      <c r="M48" s="198">
        <v>26056</v>
      </c>
      <c r="N48" s="138" t="s">
        <v>42</v>
      </c>
      <c r="O48" s="206">
        <v>26056</v>
      </c>
      <c r="P48" s="206">
        <v>13538</v>
      </c>
      <c r="Q48" s="233">
        <v>1</v>
      </c>
      <c r="R48" s="206">
        <v>0</v>
      </c>
      <c r="S48" s="237">
        <v>0</v>
      </c>
      <c r="T48" s="206">
        <v>0</v>
      </c>
      <c r="U48" s="238">
        <v>0</v>
      </c>
      <c r="V48" s="206">
        <v>0</v>
      </c>
      <c r="W48" s="181"/>
      <c r="X48" s="154"/>
      <c r="Y48" s="6"/>
      <c r="Z48" s="6"/>
      <c r="AA48" s="6"/>
      <c r="AB48" s="6"/>
      <c r="AC48" s="6"/>
      <c r="AD48" s="6"/>
      <c r="AE48" s="6"/>
      <c r="AF48" s="6"/>
    </row>
    <row r="49" spans="1:32" s="45" customFormat="1" ht="17" customHeight="1" x14ac:dyDescent="0.2">
      <c r="A49" s="180">
        <v>47</v>
      </c>
      <c r="B49" s="174" t="s">
        <v>48</v>
      </c>
      <c r="C49" s="171" t="s">
        <v>133</v>
      </c>
      <c r="D49" s="174" t="s">
        <v>134</v>
      </c>
      <c r="E49" s="142" t="s">
        <v>29</v>
      </c>
      <c r="F49" s="177" t="s">
        <v>308</v>
      </c>
      <c r="G49" s="177"/>
      <c r="H49" s="174" t="s">
        <v>136</v>
      </c>
      <c r="I49" s="177" t="s">
        <v>33</v>
      </c>
      <c r="J49" s="218">
        <v>0.03</v>
      </c>
      <c r="K49" s="219">
        <v>3</v>
      </c>
      <c r="L49" s="177" t="s">
        <v>53</v>
      </c>
      <c r="M49" s="199">
        <v>24877</v>
      </c>
      <c r="N49" s="174" t="s">
        <v>87</v>
      </c>
      <c r="O49" s="201">
        <v>3747</v>
      </c>
      <c r="P49" s="210"/>
      <c r="Q49" s="241">
        <v>0.15062105559352013</v>
      </c>
      <c r="R49" s="199"/>
      <c r="S49" s="237">
        <v>0</v>
      </c>
      <c r="T49" s="199">
        <v>21130</v>
      </c>
      <c r="U49" s="241">
        <v>0.84937894440647987</v>
      </c>
      <c r="V49" s="201">
        <v>12763</v>
      </c>
      <c r="W49" s="183"/>
      <c r="X49" s="156"/>
      <c r="Y49" s="24"/>
      <c r="Z49" s="24"/>
      <c r="AA49" s="24"/>
      <c r="AB49" s="24"/>
      <c r="AC49" s="24"/>
      <c r="AD49" s="24"/>
      <c r="AE49" s="24"/>
      <c r="AF49" s="24"/>
    </row>
    <row r="50" spans="1:32" s="45" customFormat="1" ht="17" customHeight="1" x14ac:dyDescent="0.2">
      <c r="A50" s="180">
        <v>48</v>
      </c>
      <c r="B50" s="177" t="s">
        <v>43</v>
      </c>
      <c r="C50" s="174" t="s">
        <v>541</v>
      </c>
      <c r="D50" s="174" t="s">
        <v>310</v>
      </c>
      <c r="E50" s="177" t="s">
        <v>29</v>
      </c>
      <c r="F50" s="177" t="s">
        <v>30</v>
      </c>
      <c r="G50" s="177" t="s">
        <v>185</v>
      </c>
      <c r="H50" s="189" t="s">
        <v>186</v>
      </c>
      <c r="I50" s="177" t="s">
        <v>33</v>
      </c>
      <c r="J50" s="218">
        <v>2.6886574074074073E-2</v>
      </c>
      <c r="K50" s="219">
        <v>9</v>
      </c>
      <c r="L50" s="143" t="s">
        <v>41</v>
      </c>
      <c r="M50" s="199">
        <v>23328</v>
      </c>
      <c r="N50" s="174" t="s">
        <v>539</v>
      </c>
      <c r="O50" s="201">
        <v>23328</v>
      </c>
      <c r="P50" s="201">
        <v>10331</v>
      </c>
      <c r="Q50" s="241">
        <v>1</v>
      </c>
      <c r="R50" s="199">
        <v>0</v>
      </c>
      <c r="S50" s="242">
        <v>0</v>
      </c>
      <c r="T50" s="201">
        <v>0</v>
      </c>
      <c r="U50" s="241">
        <v>0</v>
      </c>
      <c r="V50" s="210">
        <v>0</v>
      </c>
      <c r="W50" s="184"/>
      <c r="X50" s="157"/>
      <c r="Y50" s="30"/>
      <c r="Z50" s="30"/>
      <c r="AA50" s="30"/>
      <c r="AB50" s="30"/>
      <c r="AC50" s="30"/>
      <c r="AD50" s="30"/>
      <c r="AE50" s="30"/>
      <c r="AF50" s="30"/>
    </row>
    <row r="51" spans="1:32" s="45" customFormat="1" ht="17" customHeight="1" x14ac:dyDescent="0.2">
      <c r="A51" s="180">
        <v>49</v>
      </c>
      <c r="B51" s="138" t="s">
        <v>37</v>
      </c>
      <c r="C51" s="138" t="s">
        <v>37</v>
      </c>
      <c r="D51" s="138" t="s">
        <v>157</v>
      </c>
      <c r="E51" s="139" t="s">
        <v>29</v>
      </c>
      <c r="F51" s="139" t="s">
        <v>318</v>
      </c>
      <c r="G51" s="139" t="s">
        <v>158</v>
      </c>
      <c r="H51" s="139" t="s">
        <v>159</v>
      </c>
      <c r="I51" s="139" t="s">
        <v>33</v>
      </c>
      <c r="J51" s="214">
        <v>1.3888888888888888E-2</v>
      </c>
      <c r="K51" s="215">
        <v>2</v>
      </c>
      <c r="L51" s="143" t="s">
        <v>41</v>
      </c>
      <c r="M51" s="199">
        <f>O51+T51</f>
        <v>23092</v>
      </c>
      <c r="N51" s="138" t="s">
        <v>42</v>
      </c>
      <c r="O51" s="198">
        <v>23092</v>
      </c>
      <c r="P51" s="206">
        <v>13738</v>
      </c>
      <c r="Q51" s="233"/>
      <c r="R51" s="198">
        <v>0</v>
      </c>
      <c r="S51" s="230"/>
      <c r="T51" s="208"/>
      <c r="U51" s="233"/>
      <c r="V51" s="208"/>
      <c r="W51" s="185"/>
      <c r="X51" s="2"/>
      <c r="Y51" s="3"/>
      <c r="Z51" s="3"/>
      <c r="AA51" s="3"/>
      <c r="AB51" s="3"/>
      <c r="AC51" s="3"/>
      <c r="AD51" s="3"/>
      <c r="AE51" s="3"/>
      <c r="AF51" s="3"/>
    </row>
    <row r="52" spans="1:32" s="45" customFormat="1" ht="15" customHeight="1" x14ac:dyDescent="0.2">
      <c r="A52" s="180">
        <v>50</v>
      </c>
      <c r="B52" s="172" t="s">
        <v>26</v>
      </c>
      <c r="C52" s="172" t="s">
        <v>178</v>
      </c>
      <c r="D52" s="172" t="s">
        <v>179</v>
      </c>
      <c r="E52" s="172" t="s">
        <v>29</v>
      </c>
      <c r="F52" s="173" t="s">
        <v>180</v>
      </c>
      <c r="G52" s="173" t="s">
        <v>181</v>
      </c>
      <c r="H52" s="173" t="s">
        <v>500</v>
      </c>
      <c r="I52" s="172" t="s">
        <v>33</v>
      </c>
      <c r="J52" s="220">
        <v>1.6909722222222222E-2</v>
      </c>
      <c r="K52" s="221">
        <v>3</v>
      </c>
      <c r="L52" s="173" t="s">
        <v>34</v>
      </c>
      <c r="M52" s="200">
        <v>21749</v>
      </c>
      <c r="N52" s="172" t="s">
        <v>42</v>
      </c>
      <c r="O52" s="209">
        <v>20018</v>
      </c>
      <c r="P52" s="209">
        <v>16666</v>
      </c>
      <c r="Q52" s="239">
        <v>0.92</v>
      </c>
      <c r="R52" s="209">
        <v>0</v>
      </c>
      <c r="S52" s="240">
        <v>0</v>
      </c>
      <c r="T52" s="209">
        <v>1731</v>
      </c>
      <c r="U52" s="239">
        <v>0.08</v>
      </c>
      <c r="V52" s="209">
        <v>1343</v>
      </c>
      <c r="W52" s="181"/>
      <c r="X52" s="154"/>
      <c r="Y52" s="6"/>
      <c r="Z52" s="6"/>
      <c r="AA52" s="6"/>
      <c r="AB52" s="6"/>
      <c r="AC52" s="6"/>
      <c r="AD52" s="6"/>
      <c r="AE52" s="6"/>
      <c r="AF52" s="6"/>
    </row>
    <row r="53" spans="1:32" s="45" customFormat="1" ht="15" customHeight="1" x14ac:dyDescent="0.2">
      <c r="A53" s="180">
        <v>51</v>
      </c>
      <c r="B53" s="174" t="s">
        <v>48</v>
      </c>
      <c r="C53" s="174" t="s">
        <v>49</v>
      </c>
      <c r="D53" s="174" t="s">
        <v>160</v>
      </c>
      <c r="E53" s="174" t="s">
        <v>29</v>
      </c>
      <c r="F53" s="177" t="s">
        <v>64</v>
      </c>
      <c r="G53" s="177" t="s">
        <v>161</v>
      </c>
      <c r="H53" s="191" t="s">
        <v>162</v>
      </c>
      <c r="I53" s="174" t="s">
        <v>33</v>
      </c>
      <c r="J53" s="218">
        <v>0</v>
      </c>
      <c r="K53" s="219">
        <v>0</v>
      </c>
      <c r="L53" s="143" t="s">
        <v>163</v>
      </c>
      <c r="M53" s="199">
        <v>20118</v>
      </c>
      <c r="N53" s="174" t="s">
        <v>87</v>
      </c>
      <c r="O53" s="201">
        <v>20118</v>
      </c>
      <c r="P53" s="201"/>
      <c r="Q53" s="235">
        <v>1</v>
      </c>
      <c r="R53" s="201"/>
      <c r="S53" s="247">
        <v>0</v>
      </c>
      <c r="T53" s="201">
        <v>0</v>
      </c>
      <c r="U53" s="235">
        <v>0</v>
      </c>
      <c r="V53" s="201">
        <v>0</v>
      </c>
      <c r="W53" s="181"/>
      <c r="X53" s="154"/>
      <c r="Y53" s="6"/>
      <c r="Z53" s="6"/>
      <c r="AA53" s="6"/>
      <c r="AB53" s="6"/>
      <c r="AC53" s="6"/>
      <c r="AD53" s="6"/>
      <c r="AE53" s="6"/>
      <c r="AF53" s="6"/>
    </row>
    <row r="54" spans="1:32" s="45" customFormat="1" ht="15" customHeight="1" x14ac:dyDescent="0.2">
      <c r="A54" s="180">
        <v>52</v>
      </c>
      <c r="B54" s="174" t="s">
        <v>48</v>
      </c>
      <c r="C54" s="174" t="s">
        <v>49</v>
      </c>
      <c r="D54" s="138" t="s">
        <v>174</v>
      </c>
      <c r="E54" s="174" t="s">
        <v>29</v>
      </c>
      <c r="F54" s="139" t="s">
        <v>309</v>
      </c>
      <c r="G54" s="139" t="s">
        <v>176</v>
      </c>
      <c r="H54" s="139" t="s">
        <v>177</v>
      </c>
      <c r="I54" s="139" t="s">
        <v>33</v>
      </c>
      <c r="J54" s="216">
        <v>3.4699074074074077E-2</v>
      </c>
      <c r="K54" s="217">
        <v>2</v>
      </c>
      <c r="L54" s="143" t="s">
        <v>53</v>
      </c>
      <c r="M54" s="198">
        <v>19978</v>
      </c>
      <c r="N54" s="138" t="s">
        <v>87</v>
      </c>
      <c r="O54" s="206">
        <v>11455</v>
      </c>
      <c r="P54" s="207"/>
      <c r="Q54" s="233">
        <v>0.57338071879066976</v>
      </c>
      <c r="R54" s="198"/>
      <c r="S54" s="230">
        <v>0</v>
      </c>
      <c r="T54" s="206">
        <v>8523</v>
      </c>
      <c r="U54" s="233">
        <v>0.42661928120933024</v>
      </c>
      <c r="V54" s="234">
        <v>5494</v>
      </c>
      <c r="W54" s="181"/>
      <c r="X54" s="154"/>
      <c r="Y54" s="6"/>
      <c r="Z54" s="6"/>
      <c r="AA54" s="6"/>
      <c r="AB54" s="6"/>
      <c r="AC54" s="6"/>
      <c r="AD54" s="6"/>
      <c r="AE54" s="6"/>
      <c r="AF54" s="6"/>
    </row>
    <row r="55" spans="1:32" s="45" customFormat="1" ht="15" customHeight="1" x14ac:dyDescent="0.2">
      <c r="A55" s="180">
        <v>53</v>
      </c>
      <c r="B55" s="177" t="s">
        <v>37</v>
      </c>
      <c r="C55" s="174" t="s">
        <v>37</v>
      </c>
      <c r="D55" s="174" t="s">
        <v>171</v>
      </c>
      <c r="E55" s="177" t="s">
        <v>29</v>
      </c>
      <c r="F55" s="177" t="s">
        <v>140</v>
      </c>
      <c r="G55" s="177" t="s">
        <v>172</v>
      </c>
      <c r="H55" s="16" t="s">
        <v>173</v>
      </c>
      <c r="I55" s="177" t="s">
        <v>33</v>
      </c>
      <c r="J55" s="218">
        <v>2.0833333333333332E-2</v>
      </c>
      <c r="K55" s="219">
        <v>4</v>
      </c>
      <c r="L55" s="143" t="s">
        <v>41</v>
      </c>
      <c r="M55" s="199">
        <v>17964</v>
      </c>
      <c r="N55" s="174" t="s">
        <v>42</v>
      </c>
      <c r="O55" s="201">
        <v>17964</v>
      </c>
      <c r="P55" s="210">
        <v>10728</v>
      </c>
      <c r="Q55" s="241"/>
      <c r="R55" s="199">
        <v>0</v>
      </c>
      <c r="S55" s="242"/>
      <c r="T55" s="201"/>
      <c r="U55" s="241"/>
      <c r="V55" s="210"/>
      <c r="W55" s="183"/>
      <c r="X55" s="156"/>
      <c r="Y55" s="24"/>
      <c r="Z55" s="24"/>
      <c r="AA55" s="24"/>
      <c r="AB55" s="24"/>
      <c r="AC55" s="24"/>
      <c r="AD55" s="24"/>
      <c r="AE55" s="24"/>
      <c r="AF55" s="24"/>
    </row>
    <row r="56" spans="1:32" s="45" customFormat="1" ht="15" customHeight="1" x14ac:dyDescent="0.2">
      <c r="A56" s="180">
        <v>54</v>
      </c>
      <c r="B56" s="174" t="s">
        <v>48</v>
      </c>
      <c r="C56" s="174" t="s">
        <v>504</v>
      </c>
      <c r="D56" s="138" t="s">
        <v>534</v>
      </c>
      <c r="E56" s="174" t="s">
        <v>29</v>
      </c>
      <c r="F56" s="139" t="s">
        <v>309</v>
      </c>
      <c r="G56" s="139" t="s">
        <v>176</v>
      </c>
      <c r="H56" s="190" t="s">
        <v>535</v>
      </c>
      <c r="I56" s="139" t="s">
        <v>33</v>
      </c>
      <c r="J56" s="216">
        <v>3.8831018518518522E-2</v>
      </c>
      <c r="K56" s="217">
        <v>4</v>
      </c>
      <c r="L56" s="143" t="s">
        <v>53</v>
      </c>
      <c r="M56" s="198">
        <v>17182</v>
      </c>
      <c r="N56" s="138" t="s">
        <v>87</v>
      </c>
      <c r="O56" s="206">
        <v>1506</v>
      </c>
      <c r="P56" s="207"/>
      <c r="Q56" s="233">
        <v>8.7649866138982652E-2</v>
      </c>
      <c r="R56" s="198"/>
      <c r="S56" s="237">
        <v>0</v>
      </c>
      <c r="T56" s="206">
        <v>15676</v>
      </c>
      <c r="U56" s="233">
        <v>0.91235013386101738</v>
      </c>
      <c r="V56" s="234">
        <v>8997</v>
      </c>
      <c r="W56" s="181"/>
      <c r="X56" s="155"/>
      <c r="Y56" s="60"/>
      <c r="Z56" s="60"/>
      <c r="AA56" s="60"/>
      <c r="AB56" s="60"/>
      <c r="AC56" s="60"/>
      <c r="AD56" s="60"/>
      <c r="AE56" s="60"/>
      <c r="AF56" s="60"/>
    </row>
    <row r="57" spans="1:32" s="45" customFormat="1" ht="15" customHeight="1" x14ac:dyDescent="0.2">
      <c r="A57" s="180">
        <v>55</v>
      </c>
      <c r="B57" s="170" t="s">
        <v>37</v>
      </c>
      <c r="C57" s="171" t="s">
        <v>37</v>
      </c>
      <c r="D57" s="142" t="s">
        <v>187</v>
      </c>
      <c r="E57" s="142" t="s">
        <v>29</v>
      </c>
      <c r="F57" s="143" t="s">
        <v>308</v>
      </c>
      <c r="G57" s="143" t="s">
        <v>105</v>
      </c>
      <c r="H57" s="288" t="s">
        <v>188</v>
      </c>
      <c r="I57" s="142" t="s">
        <v>33</v>
      </c>
      <c r="J57" s="216">
        <v>4.1666666666666664E-2</v>
      </c>
      <c r="K57" s="217">
        <v>2</v>
      </c>
      <c r="L57" s="143" t="s">
        <v>41</v>
      </c>
      <c r="M57" s="199">
        <f>O57+T57</f>
        <v>16459</v>
      </c>
      <c r="N57" s="138" t="s">
        <v>42</v>
      </c>
      <c r="O57" s="206">
        <v>16459</v>
      </c>
      <c r="P57" s="206">
        <v>11287</v>
      </c>
      <c r="Q57" s="233"/>
      <c r="R57" s="206">
        <v>0</v>
      </c>
      <c r="S57" s="237"/>
      <c r="T57" s="206"/>
      <c r="U57" s="238"/>
      <c r="V57" s="206"/>
      <c r="W57" s="181"/>
      <c r="X57" s="154"/>
      <c r="Y57" s="6"/>
      <c r="Z57" s="6"/>
      <c r="AA57" s="6"/>
      <c r="AB57" s="6"/>
      <c r="AC57" s="6"/>
      <c r="AD57" s="6"/>
      <c r="AE57" s="6"/>
      <c r="AF57" s="6"/>
    </row>
    <row r="58" spans="1:32" s="45" customFormat="1" ht="15" customHeight="1" x14ac:dyDescent="0.2">
      <c r="A58" s="180">
        <v>56</v>
      </c>
      <c r="B58" s="170" t="s">
        <v>37</v>
      </c>
      <c r="C58" s="171" t="s">
        <v>37</v>
      </c>
      <c r="D58" s="172" t="s">
        <v>201</v>
      </c>
      <c r="E58" s="142" t="s">
        <v>29</v>
      </c>
      <c r="F58" s="143" t="s">
        <v>308</v>
      </c>
      <c r="G58" s="143" t="s">
        <v>105</v>
      </c>
      <c r="H58" s="192" t="s">
        <v>202</v>
      </c>
      <c r="I58" s="143" t="s">
        <v>33</v>
      </c>
      <c r="J58" s="216">
        <v>2.0833333333333332E-2</v>
      </c>
      <c r="K58" s="217">
        <v>4</v>
      </c>
      <c r="L58" s="143" t="s">
        <v>41</v>
      </c>
      <c r="M58" s="199">
        <f>O58+T58</f>
        <v>14210</v>
      </c>
      <c r="N58" s="138" t="s">
        <v>42</v>
      </c>
      <c r="O58" s="206">
        <v>14210</v>
      </c>
      <c r="P58" s="206">
        <v>9038</v>
      </c>
      <c r="Q58" s="233"/>
      <c r="R58" s="206">
        <v>0</v>
      </c>
      <c r="S58" s="237"/>
      <c r="T58" s="206"/>
      <c r="U58" s="238"/>
      <c r="V58" s="206"/>
      <c r="W58" s="181"/>
      <c r="X58" s="154"/>
      <c r="Y58" s="6"/>
      <c r="Z58" s="6"/>
      <c r="AA58" s="6"/>
      <c r="AB58" s="6"/>
      <c r="AC58" s="6"/>
      <c r="AD58" s="6"/>
      <c r="AE58" s="6"/>
      <c r="AF58" s="6"/>
    </row>
    <row r="59" spans="1:32" s="264" customFormat="1" ht="15" customHeight="1" x14ac:dyDescent="0.2">
      <c r="A59" s="180">
        <v>57</v>
      </c>
      <c r="B59" s="138" t="s">
        <v>37</v>
      </c>
      <c r="C59" s="138" t="s">
        <v>37</v>
      </c>
      <c r="D59" s="138" t="s">
        <v>189</v>
      </c>
      <c r="E59" s="139" t="s">
        <v>29</v>
      </c>
      <c r="F59" s="139" t="s">
        <v>309</v>
      </c>
      <c r="G59" s="139" t="s">
        <v>176</v>
      </c>
      <c r="H59" s="190" t="s">
        <v>190</v>
      </c>
      <c r="I59" s="139" t="s">
        <v>33</v>
      </c>
      <c r="J59" s="216">
        <v>3.125E-2</v>
      </c>
      <c r="K59" s="217">
        <v>2</v>
      </c>
      <c r="L59" s="143" t="s">
        <v>41</v>
      </c>
      <c r="M59" s="199">
        <f>O59+T59</f>
        <v>12281</v>
      </c>
      <c r="N59" s="138" t="s">
        <v>42</v>
      </c>
      <c r="O59" s="206">
        <v>12281</v>
      </c>
      <c r="P59" s="206">
        <v>7933</v>
      </c>
      <c r="Q59" s="233"/>
      <c r="R59" s="206">
        <v>0</v>
      </c>
      <c r="S59" s="230"/>
      <c r="T59" s="206"/>
      <c r="U59" s="233"/>
      <c r="V59" s="206"/>
      <c r="W59" s="184"/>
      <c r="X59" s="157"/>
      <c r="Y59" s="30"/>
      <c r="Z59" s="30"/>
      <c r="AA59" s="30"/>
      <c r="AB59" s="30"/>
      <c r="AC59" s="30"/>
      <c r="AD59" s="30"/>
      <c r="AE59" s="30"/>
      <c r="AF59" s="30"/>
    </row>
    <row r="60" spans="1:32" s="45" customFormat="1" ht="15" customHeight="1" x14ac:dyDescent="0.2">
      <c r="A60" s="180">
        <v>58</v>
      </c>
      <c r="B60" s="177" t="s">
        <v>37</v>
      </c>
      <c r="C60" s="174" t="s">
        <v>37</v>
      </c>
      <c r="D60" s="174" t="s">
        <v>196</v>
      </c>
      <c r="E60" s="174" t="s">
        <v>29</v>
      </c>
      <c r="F60" s="177" t="s">
        <v>512</v>
      </c>
      <c r="G60" s="177"/>
      <c r="H60" s="16" t="s">
        <v>197</v>
      </c>
      <c r="I60" s="177" t="s">
        <v>33</v>
      </c>
      <c r="J60" s="218">
        <v>2.0833333333333332E-2</v>
      </c>
      <c r="K60" s="219">
        <v>4</v>
      </c>
      <c r="L60" s="143" t="s">
        <v>41</v>
      </c>
      <c r="M60" s="199">
        <f>O60+T60</f>
        <v>12042</v>
      </c>
      <c r="N60" s="174" t="s">
        <v>42</v>
      </c>
      <c r="O60" s="201">
        <v>12042</v>
      </c>
      <c r="P60" s="201">
        <v>6744</v>
      </c>
      <c r="Q60" s="241"/>
      <c r="R60" s="201">
        <v>0</v>
      </c>
      <c r="S60" s="242"/>
      <c r="T60" s="201"/>
      <c r="U60" s="241"/>
      <c r="V60" s="201"/>
      <c r="W60" s="184"/>
      <c r="X60" s="156"/>
      <c r="Y60" s="24"/>
      <c r="Z60" s="24"/>
      <c r="AA60" s="24"/>
      <c r="AB60" s="24"/>
      <c r="AC60" s="24"/>
      <c r="AD60" s="24"/>
      <c r="AE60" s="24"/>
      <c r="AF60" s="24"/>
    </row>
    <row r="61" spans="1:32" s="45" customFormat="1" ht="15" customHeight="1" x14ac:dyDescent="0.2">
      <c r="A61" s="180">
        <v>59</v>
      </c>
      <c r="B61" s="172" t="s">
        <v>191</v>
      </c>
      <c r="C61" s="172" t="s">
        <v>191</v>
      </c>
      <c r="D61" s="172" t="s">
        <v>192</v>
      </c>
      <c r="E61" s="172" t="s">
        <v>29</v>
      </c>
      <c r="F61" s="173" t="s">
        <v>180</v>
      </c>
      <c r="G61" s="173" t="s">
        <v>193</v>
      </c>
      <c r="H61" s="193" t="s">
        <v>194</v>
      </c>
      <c r="I61" s="172" t="s">
        <v>33</v>
      </c>
      <c r="J61" s="222">
        <v>4.1666666666666664E-2</v>
      </c>
      <c r="K61" s="221">
        <v>1</v>
      </c>
      <c r="L61" s="173" t="s">
        <v>34</v>
      </c>
      <c r="M61" s="200">
        <v>11107</v>
      </c>
      <c r="N61" s="172" t="s">
        <v>35</v>
      </c>
      <c r="O61" s="209">
        <v>9607</v>
      </c>
      <c r="P61" s="209">
        <v>2051</v>
      </c>
      <c r="Q61" s="239">
        <v>0.84</v>
      </c>
      <c r="R61" s="209"/>
      <c r="S61" s="240"/>
      <c r="T61" s="209">
        <v>1500</v>
      </c>
      <c r="U61" s="239">
        <v>0.16</v>
      </c>
      <c r="V61" s="209">
        <v>1100</v>
      </c>
      <c r="W61" s="181" t="s">
        <v>540</v>
      </c>
      <c r="X61" s="154"/>
      <c r="Y61" s="6"/>
      <c r="Z61" s="6"/>
      <c r="AA61" s="6"/>
      <c r="AB61" s="6"/>
      <c r="AC61" s="6"/>
      <c r="AD61" s="6"/>
      <c r="AE61" s="6"/>
      <c r="AF61" s="6"/>
    </row>
    <row r="62" spans="1:32" s="45" customFormat="1" ht="15" customHeight="1" x14ac:dyDescent="0.2">
      <c r="A62" s="180">
        <v>60</v>
      </c>
      <c r="B62" s="170" t="s">
        <v>37</v>
      </c>
      <c r="C62" s="171" t="s">
        <v>37</v>
      </c>
      <c r="D62" s="172" t="s">
        <v>518</v>
      </c>
      <c r="E62" s="142" t="s">
        <v>29</v>
      </c>
      <c r="F62" s="143" t="s">
        <v>308</v>
      </c>
      <c r="G62" s="143" t="s">
        <v>105</v>
      </c>
      <c r="H62" s="192" t="s">
        <v>213</v>
      </c>
      <c r="I62" s="143" t="s">
        <v>33</v>
      </c>
      <c r="J62" s="216">
        <v>2.7777777777777776E-2</v>
      </c>
      <c r="K62" s="217">
        <v>2</v>
      </c>
      <c r="L62" s="143" t="s">
        <v>41</v>
      </c>
      <c r="M62" s="199">
        <f>O62+T62</f>
        <v>9669</v>
      </c>
      <c r="N62" s="138" t="s">
        <v>42</v>
      </c>
      <c r="O62" s="206">
        <v>9669</v>
      </c>
      <c r="P62" s="206">
        <v>6102</v>
      </c>
      <c r="Q62" s="233"/>
      <c r="R62" s="206">
        <v>0</v>
      </c>
      <c r="S62" s="237"/>
      <c r="T62" s="206"/>
      <c r="U62" s="238"/>
      <c r="V62" s="206"/>
      <c r="W62" s="181"/>
      <c r="X62" s="154"/>
      <c r="Y62" s="6"/>
      <c r="Z62" s="6"/>
      <c r="AA62" s="6"/>
      <c r="AB62" s="6"/>
      <c r="AC62" s="6"/>
      <c r="AD62" s="6"/>
      <c r="AE62" s="6"/>
      <c r="AF62" s="6"/>
    </row>
    <row r="63" spans="1:32" s="45" customFormat="1" ht="15" customHeight="1" x14ac:dyDescent="0.2">
      <c r="A63" s="180">
        <v>61</v>
      </c>
      <c r="B63" s="174" t="s">
        <v>48</v>
      </c>
      <c r="C63" s="174" t="s">
        <v>504</v>
      </c>
      <c r="D63" s="174" t="s">
        <v>205</v>
      </c>
      <c r="E63" s="174" t="s">
        <v>29</v>
      </c>
      <c r="F63" s="177" t="s">
        <v>206</v>
      </c>
      <c r="G63" s="177"/>
      <c r="H63" s="39" t="s">
        <v>314</v>
      </c>
      <c r="I63" s="174" t="s">
        <v>33</v>
      </c>
      <c r="J63" s="218">
        <v>0.12467592592592593</v>
      </c>
      <c r="K63" s="219">
        <v>2</v>
      </c>
      <c r="L63" s="143" t="s">
        <v>53</v>
      </c>
      <c r="M63" s="199">
        <v>9552</v>
      </c>
      <c r="N63" s="174" t="s">
        <v>87</v>
      </c>
      <c r="O63" s="201">
        <v>9552</v>
      </c>
      <c r="P63" s="201"/>
      <c r="Q63" s="241">
        <v>1</v>
      </c>
      <c r="R63" s="201"/>
      <c r="S63" s="237">
        <v>0</v>
      </c>
      <c r="T63" s="201">
        <v>0</v>
      </c>
      <c r="U63" s="241">
        <v>0</v>
      </c>
      <c r="V63" s="201">
        <v>0</v>
      </c>
      <c r="W63" s="184"/>
      <c r="X63" s="157"/>
      <c r="Y63" s="30"/>
      <c r="Z63" s="30"/>
      <c r="AA63" s="30"/>
      <c r="AB63" s="30"/>
      <c r="AC63" s="30"/>
      <c r="AD63" s="30"/>
      <c r="AE63" s="30"/>
      <c r="AF63" s="30"/>
    </row>
    <row r="64" spans="1:32" s="45" customFormat="1" ht="15" customHeight="1" x14ac:dyDescent="0.2">
      <c r="A64" s="180">
        <v>62</v>
      </c>
      <c r="B64" s="170" t="s">
        <v>37</v>
      </c>
      <c r="C64" s="171" t="s">
        <v>37</v>
      </c>
      <c r="D64" s="175" t="s">
        <v>542</v>
      </c>
      <c r="E64" s="142" t="s">
        <v>29</v>
      </c>
      <c r="F64" s="143" t="s">
        <v>318</v>
      </c>
      <c r="G64" s="143" t="s">
        <v>394</v>
      </c>
      <c r="H64" s="192"/>
      <c r="I64" s="142" t="s">
        <v>33</v>
      </c>
      <c r="J64" s="216">
        <v>1.3888888888888888E-2</v>
      </c>
      <c r="K64" s="217">
        <v>2</v>
      </c>
      <c r="L64" s="143" t="s">
        <v>41</v>
      </c>
      <c r="M64" s="199">
        <f>O64+T64</f>
        <v>9502</v>
      </c>
      <c r="N64" s="138" t="s">
        <v>42</v>
      </c>
      <c r="O64" s="206">
        <v>9502</v>
      </c>
      <c r="P64" s="206">
        <v>7120</v>
      </c>
      <c r="Q64" s="233"/>
      <c r="R64" s="206">
        <v>0</v>
      </c>
      <c r="S64" s="237"/>
      <c r="T64" s="206"/>
      <c r="U64" s="238"/>
      <c r="V64" s="206"/>
      <c r="W64" s="181"/>
      <c r="X64" s="154"/>
      <c r="Y64" s="6"/>
      <c r="Z64" s="6"/>
      <c r="AA64" s="6"/>
      <c r="AB64" s="6"/>
      <c r="AC64" s="6"/>
      <c r="AD64" s="6"/>
      <c r="AE64" s="6"/>
      <c r="AF64" s="6"/>
    </row>
    <row r="65" spans="1:32" s="45" customFormat="1" ht="15" customHeight="1" x14ac:dyDescent="0.2">
      <c r="A65" s="180">
        <v>63</v>
      </c>
      <c r="B65" s="177" t="s">
        <v>538</v>
      </c>
      <c r="C65" s="174" t="s">
        <v>67</v>
      </c>
      <c r="D65" s="174" t="s">
        <v>208</v>
      </c>
      <c r="E65" s="174" t="s">
        <v>29</v>
      </c>
      <c r="F65" s="177" t="s">
        <v>95</v>
      </c>
      <c r="G65" s="177"/>
      <c r="H65" s="28" t="s">
        <v>209</v>
      </c>
      <c r="I65" s="174" t="s">
        <v>33</v>
      </c>
      <c r="J65" s="218">
        <v>2.9074074074074075E-2</v>
      </c>
      <c r="K65" s="219">
        <v>5</v>
      </c>
      <c r="L65" s="143" t="s">
        <v>34</v>
      </c>
      <c r="M65" s="199">
        <v>8853</v>
      </c>
      <c r="N65" s="174" t="s">
        <v>70</v>
      </c>
      <c r="O65" s="201">
        <v>8361</v>
      </c>
      <c r="P65" s="201">
        <v>1838</v>
      </c>
      <c r="Q65" s="241">
        <v>0.94442561843442896</v>
      </c>
      <c r="R65" s="201">
        <v>0</v>
      </c>
      <c r="S65" s="242">
        <v>0</v>
      </c>
      <c r="T65" s="201">
        <v>492</v>
      </c>
      <c r="U65" s="241">
        <v>5.5574381565570992E-2</v>
      </c>
      <c r="V65" s="201">
        <v>399</v>
      </c>
      <c r="W65" s="184"/>
      <c r="X65" s="156"/>
      <c r="Y65" s="24"/>
      <c r="Z65" s="24"/>
      <c r="AA65" s="24"/>
      <c r="AB65" s="24"/>
      <c r="AC65" s="24"/>
      <c r="AD65" s="24"/>
      <c r="AE65" s="24"/>
      <c r="AF65" s="24"/>
    </row>
    <row r="66" spans="1:32" s="45" customFormat="1" ht="15" customHeight="1" x14ac:dyDescent="0.2">
      <c r="A66" s="180">
        <v>64</v>
      </c>
      <c r="B66" s="177" t="s">
        <v>538</v>
      </c>
      <c r="C66" s="174" t="s">
        <v>214</v>
      </c>
      <c r="D66" s="174" t="s">
        <v>215</v>
      </c>
      <c r="E66" s="174" t="s">
        <v>29</v>
      </c>
      <c r="F66" s="177" t="s">
        <v>206</v>
      </c>
      <c r="G66" s="177"/>
      <c r="H66" s="39" t="s">
        <v>216</v>
      </c>
      <c r="I66" s="174" t="s">
        <v>33</v>
      </c>
      <c r="J66" s="218">
        <v>1.2199074074074074E-2</v>
      </c>
      <c r="K66" s="219">
        <v>72</v>
      </c>
      <c r="L66" s="143" t="s">
        <v>34</v>
      </c>
      <c r="M66" s="199">
        <v>8790</v>
      </c>
      <c r="N66" s="174" t="s">
        <v>70</v>
      </c>
      <c r="O66" s="201">
        <v>4990</v>
      </c>
      <c r="P66" s="201">
        <v>430</v>
      </c>
      <c r="Q66" s="235">
        <v>0.56769055745164965</v>
      </c>
      <c r="R66" s="201">
        <v>0</v>
      </c>
      <c r="S66" s="236">
        <v>0</v>
      </c>
      <c r="T66" s="201">
        <v>3800</v>
      </c>
      <c r="U66" s="235">
        <v>0.43230944254835041</v>
      </c>
      <c r="V66" s="201">
        <v>2700</v>
      </c>
      <c r="W66" s="181"/>
      <c r="X66" s="154"/>
      <c r="Y66" s="6"/>
      <c r="Z66" s="6"/>
      <c r="AA66" s="6"/>
      <c r="AB66" s="6"/>
      <c r="AC66" s="6"/>
      <c r="AD66" s="6"/>
      <c r="AE66" s="6"/>
      <c r="AF66" s="6"/>
    </row>
    <row r="67" spans="1:32" s="45" customFormat="1" ht="15" customHeight="1" x14ac:dyDescent="0.2">
      <c r="A67" s="180">
        <v>65</v>
      </c>
      <c r="B67" s="177" t="s">
        <v>538</v>
      </c>
      <c r="C67" s="171" t="s">
        <v>67</v>
      </c>
      <c r="D67" s="172" t="s">
        <v>210</v>
      </c>
      <c r="E67" s="142" t="s">
        <v>29</v>
      </c>
      <c r="F67" s="143" t="s">
        <v>146</v>
      </c>
      <c r="G67" s="143"/>
      <c r="H67" s="143" t="s">
        <v>211</v>
      </c>
      <c r="I67" s="143" t="s">
        <v>33</v>
      </c>
      <c r="J67" s="216">
        <v>1.4560185185185185E-2</v>
      </c>
      <c r="K67" s="217">
        <v>4</v>
      </c>
      <c r="L67" s="143" t="s">
        <v>34</v>
      </c>
      <c r="M67" s="198">
        <v>8554</v>
      </c>
      <c r="N67" s="138" t="s">
        <v>70</v>
      </c>
      <c r="O67" s="206">
        <v>7254</v>
      </c>
      <c r="P67" s="206">
        <v>1235</v>
      </c>
      <c r="Q67" s="233">
        <v>0.84802431610942253</v>
      </c>
      <c r="R67" s="206">
        <v>0</v>
      </c>
      <c r="S67" s="237">
        <v>0</v>
      </c>
      <c r="T67" s="206">
        <v>1300</v>
      </c>
      <c r="U67" s="238">
        <v>0.1519756838905775</v>
      </c>
      <c r="V67" s="206">
        <v>1100</v>
      </c>
      <c r="W67" s="181"/>
      <c r="X67" s="154"/>
      <c r="Y67" s="6"/>
      <c r="Z67" s="6"/>
      <c r="AA67" s="6"/>
      <c r="AB67" s="6"/>
      <c r="AC67" s="6"/>
      <c r="AD67" s="6"/>
      <c r="AE67" s="6"/>
      <c r="AF67" s="6"/>
    </row>
    <row r="68" spans="1:32" s="45" customFormat="1" ht="15" customHeight="1" x14ac:dyDescent="0.2">
      <c r="A68" s="180">
        <v>66</v>
      </c>
      <c r="B68" s="174" t="s">
        <v>48</v>
      </c>
      <c r="C68" s="171" t="s">
        <v>133</v>
      </c>
      <c r="D68" s="172" t="s">
        <v>217</v>
      </c>
      <c r="E68" s="142" t="s">
        <v>29</v>
      </c>
      <c r="F68" s="173" t="s">
        <v>308</v>
      </c>
      <c r="G68" s="173" t="s">
        <v>105</v>
      </c>
      <c r="H68" s="193" t="s">
        <v>218</v>
      </c>
      <c r="I68" s="172" t="s">
        <v>33</v>
      </c>
      <c r="J68" s="250">
        <v>9.6643518518518511E-3</v>
      </c>
      <c r="K68" s="221">
        <v>4</v>
      </c>
      <c r="L68" s="173" t="s">
        <v>53</v>
      </c>
      <c r="M68" s="200">
        <v>7307</v>
      </c>
      <c r="N68" s="172" t="s">
        <v>87</v>
      </c>
      <c r="O68" s="209">
        <v>6965</v>
      </c>
      <c r="P68" s="209"/>
      <c r="Q68" s="239">
        <v>0.95319556589571641</v>
      </c>
      <c r="R68" s="209"/>
      <c r="S68" s="237">
        <v>0</v>
      </c>
      <c r="T68" s="209">
        <v>342</v>
      </c>
      <c r="U68" s="239">
        <v>4.6804434104283567E-2</v>
      </c>
      <c r="V68" s="209">
        <v>200</v>
      </c>
      <c r="W68" s="181"/>
      <c r="X68" s="154"/>
      <c r="Y68" s="6"/>
      <c r="Z68" s="6"/>
      <c r="AA68" s="6"/>
      <c r="AB68" s="6"/>
      <c r="AC68" s="6"/>
      <c r="AD68" s="6"/>
      <c r="AE68" s="6"/>
      <c r="AF68" s="6"/>
    </row>
    <row r="69" spans="1:32" s="45" customFormat="1" ht="15" customHeight="1" x14ac:dyDescent="0.2">
      <c r="A69" s="180">
        <v>67</v>
      </c>
      <c r="B69" s="174" t="s">
        <v>48</v>
      </c>
      <c r="C69" s="174" t="s">
        <v>49</v>
      </c>
      <c r="D69" s="174" t="s">
        <v>164</v>
      </c>
      <c r="E69" s="174" t="s">
        <v>29</v>
      </c>
      <c r="F69" s="177" t="s">
        <v>318</v>
      </c>
      <c r="G69" s="177" t="s">
        <v>153</v>
      </c>
      <c r="H69" s="265" t="s">
        <v>165</v>
      </c>
      <c r="I69" s="174" t="s">
        <v>33</v>
      </c>
      <c r="J69" s="218">
        <v>0</v>
      </c>
      <c r="K69" s="219">
        <v>0</v>
      </c>
      <c r="L69" s="143" t="s">
        <v>163</v>
      </c>
      <c r="M69" s="199">
        <v>6796</v>
      </c>
      <c r="N69" s="174" t="s">
        <v>87</v>
      </c>
      <c r="O69" s="201">
        <v>513</v>
      </c>
      <c r="P69" s="201"/>
      <c r="Q69" s="241">
        <v>7.5485579752795767E-2</v>
      </c>
      <c r="R69" s="201"/>
      <c r="S69" s="248">
        <v>0</v>
      </c>
      <c r="T69" s="201">
        <v>6283</v>
      </c>
      <c r="U69" s="241">
        <v>0.9245144202472042</v>
      </c>
      <c r="V69" s="201">
        <v>0</v>
      </c>
      <c r="W69" s="184"/>
      <c r="X69" s="156"/>
      <c r="Y69" s="24"/>
      <c r="Z69" s="24"/>
      <c r="AA69" s="24"/>
      <c r="AB69" s="24"/>
      <c r="AC69" s="24"/>
      <c r="AD69" s="24"/>
      <c r="AE69" s="24"/>
      <c r="AF69" s="24"/>
    </row>
    <row r="70" spans="1:32" s="45" customFormat="1" ht="15" customHeight="1" x14ac:dyDescent="0.2">
      <c r="A70" s="180">
        <v>68</v>
      </c>
      <c r="B70" s="174" t="s">
        <v>48</v>
      </c>
      <c r="C70" s="174" t="s">
        <v>49</v>
      </c>
      <c r="D70" s="138" t="s">
        <v>169</v>
      </c>
      <c r="E70" s="174" t="s">
        <v>29</v>
      </c>
      <c r="F70" s="139" t="s">
        <v>308</v>
      </c>
      <c r="G70" s="139" t="s">
        <v>113</v>
      </c>
      <c r="H70" s="190" t="s">
        <v>170</v>
      </c>
      <c r="I70" s="139" t="s">
        <v>33</v>
      </c>
      <c r="J70" s="216">
        <v>5.2349537037037035E-2</v>
      </c>
      <c r="K70" s="217">
        <v>2</v>
      </c>
      <c r="L70" s="143" t="s">
        <v>53</v>
      </c>
      <c r="M70" s="198">
        <v>6734</v>
      </c>
      <c r="N70" s="138" t="s">
        <v>87</v>
      </c>
      <c r="O70" s="206">
        <v>1194</v>
      </c>
      <c r="P70" s="207"/>
      <c r="Q70" s="233">
        <v>0.17730917730917731</v>
      </c>
      <c r="R70" s="198"/>
      <c r="S70" s="230">
        <v>0</v>
      </c>
      <c r="T70" s="206">
        <v>5540</v>
      </c>
      <c r="U70" s="233">
        <v>0.82269082269082272</v>
      </c>
      <c r="V70" s="234">
        <v>3873</v>
      </c>
      <c r="W70" s="182"/>
      <c r="X70" s="154"/>
      <c r="Y70" s="6"/>
      <c r="Z70" s="6"/>
      <c r="AA70" s="6"/>
      <c r="AB70" s="6"/>
      <c r="AC70" s="6"/>
      <c r="AD70" s="6"/>
      <c r="AE70" s="6"/>
      <c r="AF70" s="6"/>
    </row>
    <row r="71" spans="1:32" s="45" customFormat="1" ht="15" customHeight="1" x14ac:dyDescent="0.2">
      <c r="A71" s="180">
        <v>69</v>
      </c>
      <c r="B71" s="287" t="s">
        <v>48</v>
      </c>
      <c r="C71" s="174" t="s">
        <v>504</v>
      </c>
      <c r="D71" s="138" t="s">
        <v>228</v>
      </c>
      <c r="E71" s="174" t="s">
        <v>29</v>
      </c>
      <c r="F71" s="139" t="s">
        <v>64</v>
      </c>
      <c r="G71" s="139" t="s">
        <v>161</v>
      </c>
      <c r="H71" s="190" t="s">
        <v>229</v>
      </c>
      <c r="I71" s="139" t="s">
        <v>33</v>
      </c>
      <c r="J71" s="216">
        <v>1.638888888888889E-2</v>
      </c>
      <c r="K71" s="217">
        <v>21</v>
      </c>
      <c r="L71" s="143" t="s">
        <v>53</v>
      </c>
      <c r="M71" s="198">
        <v>6168</v>
      </c>
      <c r="N71" s="138" t="s">
        <v>87</v>
      </c>
      <c r="O71" s="206">
        <v>6168</v>
      </c>
      <c r="P71" s="207"/>
      <c r="Q71" s="233">
        <v>1</v>
      </c>
      <c r="R71" s="198"/>
      <c r="S71" s="237">
        <v>0</v>
      </c>
      <c r="T71" s="206">
        <v>0</v>
      </c>
      <c r="U71" s="233">
        <v>0</v>
      </c>
      <c r="V71" s="234">
        <v>0</v>
      </c>
      <c r="W71" s="181"/>
      <c r="X71" s="154"/>
      <c r="Y71" s="6"/>
      <c r="Z71" s="6"/>
      <c r="AA71" s="6"/>
      <c r="AB71" s="6"/>
      <c r="AC71" s="6"/>
      <c r="AD71" s="6"/>
      <c r="AE71" s="6"/>
      <c r="AF71" s="6"/>
    </row>
    <row r="72" spans="1:32" s="45" customFormat="1" ht="15" customHeight="1" x14ac:dyDescent="0.2">
      <c r="A72" s="180">
        <v>70</v>
      </c>
      <c r="B72" s="170" t="s">
        <v>37</v>
      </c>
      <c r="C72" s="142" t="s">
        <v>37</v>
      </c>
      <c r="D72" s="142" t="s">
        <v>225</v>
      </c>
      <c r="E72" s="142" t="s">
        <v>29</v>
      </c>
      <c r="F72" s="143" t="s">
        <v>140</v>
      </c>
      <c r="G72" s="143" t="s">
        <v>226</v>
      </c>
      <c r="H72" s="192" t="s">
        <v>227</v>
      </c>
      <c r="I72" s="142" t="s">
        <v>33</v>
      </c>
      <c r="J72" s="216">
        <v>3.125E-2</v>
      </c>
      <c r="K72" s="217">
        <v>3</v>
      </c>
      <c r="L72" s="143" t="s">
        <v>41</v>
      </c>
      <c r="M72" s="199">
        <f>O72+T72</f>
        <v>5756</v>
      </c>
      <c r="N72" s="138" t="s">
        <v>42</v>
      </c>
      <c r="O72" s="206">
        <v>5756</v>
      </c>
      <c r="P72" s="206">
        <v>3940</v>
      </c>
      <c r="Q72" s="233"/>
      <c r="R72" s="206">
        <v>0</v>
      </c>
      <c r="S72" s="237"/>
      <c r="T72" s="206"/>
      <c r="U72" s="238"/>
      <c r="V72" s="206"/>
      <c r="W72" s="181"/>
      <c r="X72" s="154"/>
      <c r="Y72" s="6"/>
      <c r="Z72" s="6"/>
      <c r="AA72" s="6"/>
      <c r="AB72" s="6"/>
      <c r="AC72" s="6"/>
      <c r="AD72" s="6"/>
      <c r="AE72" s="6"/>
      <c r="AF72" s="6"/>
    </row>
    <row r="73" spans="1:32" s="45" customFormat="1" ht="15" customHeight="1" x14ac:dyDescent="0.2">
      <c r="A73" s="180">
        <v>71</v>
      </c>
      <c r="B73" s="174" t="s">
        <v>48</v>
      </c>
      <c r="C73" s="171" t="s">
        <v>133</v>
      </c>
      <c r="D73" s="175" t="s">
        <v>223</v>
      </c>
      <c r="E73" s="142" t="s">
        <v>29</v>
      </c>
      <c r="F73" s="143" t="s">
        <v>308</v>
      </c>
      <c r="G73" s="143" t="s">
        <v>453</v>
      </c>
      <c r="H73" s="192" t="s">
        <v>536</v>
      </c>
      <c r="I73" s="142" t="s">
        <v>33</v>
      </c>
      <c r="J73" s="216">
        <v>2.6168981481481481E-2</v>
      </c>
      <c r="K73" s="217">
        <v>1</v>
      </c>
      <c r="L73" s="143" t="s">
        <v>53</v>
      </c>
      <c r="M73" s="198">
        <v>5188</v>
      </c>
      <c r="N73" s="138" t="s">
        <v>87</v>
      </c>
      <c r="O73" s="206">
        <v>4482</v>
      </c>
      <c r="P73" s="206"/>
      <c r="Q73" s="233">
        <v>0.86391673091750187</v>
      </c>
      <c r="R73" s="206"/>
      <c r="S73" s="237">
        <v>0</v>
      </c>
      <c r="T73" s="206">
        <v>706</v>
      </c>
      <c r="U73" s="238">
        <v>0.13608326908249807</v>
      </c>
      <c r="V73" s="206">
        <v>352</v>
      </c>
      <c r="W73" s="181"/>
      <c r="X73" s="154"/>
      <c r="Y73" s="6"/>
      <c r="Z73" s="6"/>
      <c r="AA73" s="6"/>
      <c r="AB73" s="6"/>
      <c r="AC73" s="6"/>
      <c r="AD73" s="6"/>
      <c r="AE73" s="6"/>
      <c r="AF73" s="6"/>
    </row>
    <row r="74" spans="1:32" s="45" customFormat="1" ht="15" customHeight="1" x14ac:dyDescent="0.2">
      <c r="A74" s="180">
        <v>72</v>
      </c>
      <c r="B74" s="286" t="s">
        <v>234</v>
      </c>
      <c r="C74" s="171" t="s">
        <v>234</v>
      </c>
      <c r="D74" s="175" t="s">
        <v>235</v>
      </c>
      <c r="E74" s="142" t="s">
        <v>29</v>
      </c>
      <c r="F74" s="143" t="s">
        <v>30</v>
      </c>
      <c r="G74" s="143" t="s">
        <v>31</v>
      </c>
      <c r="H74" s="192" t="s">
        <v>236</v>
      </c>
      <c r="I74" s="142" t="s">
        <v>33</v>
      </c>
      <c r="J74" s="216">
        <v>6.4467592592592588E-3</v>
      </c>
      <c r="K74" s="217">
        <v>10</v>
      </c>
      <c r="L74" s="143" t="s">
        <v>100</v>
      </c>
      <c r="M74" s="198">
        <v>4879</v>
      </c>
      <c r="N74" s="138" t="s">
        <v>59</v>
      </c>
      <c r="O74" s="206">
        <v>2067</v>
      </c>
      <c r="P74" s="206">
        <v>2067</v>
      </c>
      <c r="Q74" s="233">
        <v>0.42365238778438202</v>
      </c>
      <c r="R74" s="206">
        <v>2812</v>
      </c>
      <c r="S74" s="237">
        <v>0.57634761221561792</v>
      </c>
      <c r="T74" s="206">
        <v>0</v>
      </c>
      <c r="U74" s="238">
        <v>0</v>
      </c>
      <c r="V74" s="206">
        <v>0</v>
      </c>
      <c r="W74" s="181"/>
      <c r="X74" s="154"/>
      <c r="Y74" s="6"/>
      <c r="Z74" s="6"/>
      <c r="AA74" s="6"/>
      <c r="AB74" s="6"/>
      <c r="AC74" s="6"/>
      <c r="AD74" s="6"/>
      <c r="AE74" s="6"/>
      <c r="AF74" s="6"/>
    </row>
    <row r="75" spans="1:32" s="45" customFormat="1" ht="15" customHeight="1" x14ac:dyDescent="0.2">
      <c r="A75" s="180">
        <v>73</v>
      </c>
      <c r="B75" s="174" t="s">
        <v>48</v>
      </c>
      <c r="C75" s="138" t="s">
        <v>219</v>
      </c>
      <c r="D75" s="138" t="s">
        <v>537</v>
      </c>
      <c r="E75" s="139" t="s">
        <v>29</v>
      </c>
      <c r="F75" s="139" t="s">
        <v>206</v>
      </c>
      <c r="G75" s="139" t="s">
        <v>221</v>
      </c>
      <c r="H75" s="139" t="s">
        <v>222</v>
      </c>
      <c r="I75" s="139" t="s">
        <v>33</v>
      </c>
      <c r="J75" s="216">
        <v>0</v>
      </c>
      <c r="K75" s="217">
        <v>0</v>
      </c>
      <c r="L75" s="143" t="s">
        <v>53</v>
      </c>
      <c r="M75" s="198">
        <v>4689</v>
      </c>
      <c r="N75" s="138" t="s">
        <v>87</v>
      </c>
      <c r="O75" s="206">
        <v>95</v>
      </c>
      <c r="P75" s="207"/>
      <c r="Q75" s="233">
        <v>2.0260183407976116E-2</v>
      </c>
      <c r="R75" s="198"/>
      <c r="S75" s="230">
        <v>0</v>
      </c>
      <c r="T75" s="206">
        <v>4594</v>
      </c>
      <c r="U75" s="233">
        <v>0.97973981659202392</v>
      </c>
      <c r="V75" s="234">
        <v>3259</v>
      </c>
      <c r="W75" s="181"/>
      <c r="X75" s="154"/>
      <c r="Y75" s="6"/>
      <c r="Z75" s="6"/>
      <c r="AA75" s="6"/>
      <c r="AB75" s="6"/>
      <c r="AC75" s="6"/>
      <c r="AD75" s="6"/>
      <c r="AE75" s="6"/>
      <c r="AF75" s="6"/>
    </row>
    <row r="76" spans="1:32" s="45" customFormat="1" ht="15" customHeight="1" x14ac:dyDescent="0.2">
      <c r="A76" s="180">
        <v>74</v>
      </c>
      <c r="B76" s="138" t="s">
        <v>37</v>
      </c>
      <c r="C76" s="138" t="s">
        <v>37</v>
      </c>
      <c r="D76" s="138" t="s">
        <v>519</v>
      </c>
      <c r="E76" s="139" t="s">
        <v>29</v>
      </c>
      <c r="F76" s="139" t="s">
        <v>146</v>
      </c>
      <c r="G76" s="139" t="s">
        <v>167</v>
      </c>
      <c r="H76" s="190" t="s">
        <v>204</v>
      </c>
      <c r="I76" s="139" t="s">
        <v>33</v>
      </c>
      <c r="J76" s="216">
        <v>3.125E-2</v>
      </c>
      <c r="K76" s="217">
        <v>0</v>
      </c>
      <c r="L76" s="143" t="s">
        <v>41</v>
      </c>
      <c r="M76" s="199">
        <f>O76+T76</f>
        <v>3707</v>
      </c>
      <c r="N76" s="138" t="s">
        <v>42</v>
      </c>
      <c r="O76" s="206">
        <v>3707</v>
      </c>
      <c r="P76" s="206">
        <v>2398</v>
      </c>
      <c r="Q76" s="233"/>
      <c r="R76" s="206"/>
      <c r="S76" s="230"/>
      <c r="T76" s="206"/>
      <c r="U76" s="233"/>
      <c r="V76" s="206"/>
      <c r="W76" s="184"/>
      <c r="X76" s="156"/>
      <c r="Y76" s="24"/>
      <c r="Z76" s="24"/>
      <c r="AA76" s="24"/>
      <c r="AB76" s="24"/>
      <c r="AC76" s="24"/>
      <c r="AD76" s="24"/>
      <c r="AE76" s="24"/>
      <c r="AF76" s="24"/>
    </row>
    <row r="77" spans="1:32" s="45" customFormat="1" ht="15" customHeight="1" x14ac:dyDescent="0.2">
      <c r="A77" s="180">
        <v>75</v>
      </c>
      <c r="B77" s="177" t="s">
        <v>538</v>
      </c>
      <c r="C77" s="174" t="s">
        <v>214</v>
      </c>
      <c r="D77" s="174" t="s">
        <v>261</v>
      </c>
      <c r="E77" s="174" t="s">
        <v>29</v>
      </c>
      <c r="F77" s="177" t="s">
        <v>206</v>
      </c>
      <c r="G77" s="177" t="s">
        <v>262</v>
      </c>
      <c r="H77" s="16" t="s">
        <v>263</v>
      </c>
      <c r="I77" s="174" t="s">
        <v>33</v>
      </c>
      <c r="J77" s="222">
        <v>2.5555555555555557E-2</v>
      </c>
      <c r="K77" s="219">
        <v>2</v>
      </c>
      <c r="L77" s="143" t="s">
        <v>34</v>
      </c>
      <c r="M77" s="199">
        <v>3495</v>
      </c>
      <c r="N77" s="174" t="s">
        <v>70</v>
      </c>
      <c r="O77" s="201">
        <v>3243</v>
      </c>
      <c r="P77" s="201">
        <v>497</v>
      </c>
      <c r="Q77" s="241">
        <v>0.92789699570815454</v>
      </c>
      <c r="R77" s="201">
        <v>0</v>
      </c>
      <c r="S77" s="242">
        <v>0</v>
      </c>
      <c r="T77" s="201">
        <v>252</v>
      </c>
      <c r="U77" s="241">
        <v>7.2103004291845491E-2</v>
      </c>
      <c r="V77" s="201">
        <v>184</v>
      </c>
      <c r="W77" s="184"/>
      <c r="X77" s="156"/>
      <c r="Y77" s="24"/>
      <c r="Z77" s="24"/>
      <c r="AA77" s="24"/>
      <c r="AB77" s="24"/>
      <c r="AC77" s="24"/>
      <c r="AD77" s="24"/>
      <c r="AE77" s="24"/>
      <c r="AF77" s="24"/>
    </row>
    <row r="78" spans="1:32" s="45" customFormat="1" ht="15" customHeight="1" x14ac:dyDescent="0.2">
      <c r="A78" s="180">
        <v>76</v>
      </c>
      <c r="B78" s="174" t="s">
        <v>48</v>
      </c>
      <c r="C78" s="174" t="s">
        <v>49</v>
      </c>
      <c r="D78" s="138" t="s">
        <v>532</v>
      </c>
      <c r="E78" s="174" t="s">
        <v>29</v>
      </c>
      <c r="F78" s="139" t="s">
        <v>80</v>
      </c>
      <c r="G78" s="139" t="s">
        <v>360</v>
      </c>
      <c r="H78" s="190" t="s">
        <v>249</v>
      </c>
      <c r="I78" s="139" t="s">
        <v>533</v>
      </c>
      <c r="J78" s="216">
        <v>5.5671296296296293E-3</v>
      </c>
      <c r="K78" s="217">
        <v>21</v>
      </c>
      <c r="L78" s="143" t="s">
        <v>53</v>
      </c>
      <c r="M78" s="198">
        <v>3269</v>
      </c>
      <c r="N78" s="138" t="s">
        <v>87</v>
      </c>
      <c r="O78" s="206">
        <v>3269</v>
      </c>
      <c r="P78" s="207"/>
      <c r="Q78" s="233">
        <v>1</v>
      </c>
      <c r="R78" s="198"/>
      <c r="S78" s="230">
        <v>0</v>
      </c>
      <c r="T78" s="206">
        <v>0</v>
      </c>
      <c r="U78" s="233">
        <v>0</v>
      </c>
      <c r="V78" s="234">
        <v>0</v>
      </c>
      <c r="W78" s="181"/>
      <c r="X78" s="154"/>
      <c r="Y78" s="6"/>
      <c r="Z78" s="6"/>
      <c r="AA78" s="6"/>
      <c r="AB78" s="6"/>
      <c r="AC78" s="6"/>
      <c r="AD78" s="6"/>
      <c r="AE78" s="6"/>
      <c r="AF78" s="6"/>
    </row>
    <row r="79" spans="1:32" s="45" customFormat="1" ht="15" customHeight="1" x14ac:dyDescent="0.2">
      <c r="A79" s="180">
        <v>77</v>
      </c>
      <c r="B79" s="174" t="s">
        <v>48</v>
      </c>
      <c r="C79" s="174" t="s">
        <v>49</v>
      </c>
      <c r="D79" s="177" t="s">
        <v>241</v>
      </c>
      <c r="E79" s="174" t="s">
        <v>29</v>
      </c>
      <c r="F79" s="177" t="s">
        <v>308</v>
      </c>
      <c r="G79" s="177" t="s">
        <v>451</v>
      </c>
      <c r="H79" s="39" t="s">
        <v>243</v>
      </c>
      <c r="I79" s="177" t="s">
        <v>33</v>
      </c>
      <c r="J79" s="218">
        <v>3.2731481481481479E-2</v>
      </c>
      <c r="K79" s="219">
        <v>1</v>
      </c>
      <c r="L79" s="143" t="s">
        <v>53</v>
      </c>
      <c r="M79" s="199">
        <v>2970</v>
      </c>
      <c r="N79" s="174" t="s">
        <v>87</v>
      </c>
      <c r="O79" s="201">
        <v>2181</v>
      </c>
      <c r="P79" s="201"/>
      <c r="Q79" s="241">
        <v>0.7343434343434343</v>
      </c>
      <c r="R79" s="201"/>
      <c r="S79" s="248">
        <v>0</v>
      </c>
      <c r="T79" s="201">
        <v>789</v>
      </c>
      <c r="U79" s="241">
        <v>0.26565656565656565</v>
      </c>
      <c r="V79" s="201">
        <v>639</v>
      </c>
      <c r="W79" s="184"/>
      <c r="X79" s="156"/>
      <c r="Y79" s="24"/>
      <c r="Z79" s="24"/>
      <c r="AA79" s="24"/>
      <c r="AB79" s="24"/>
      <c r="AC79" s="24"/>
      <c r="AD79" s="24"/>
      <c r="AE79" s="24"/>
      <c r="AF79" s="24"/>
    </row>
    <row r="80" spans="1:32" s="45" customFormat="1" ht="15" customHeight="1" x14ac:dyDescent="0.2">
      <c r="A80" s="180">
        <v>78</v>
      </c>
      <c r="B80" s="174" t="s">
        <v>48</v>
      </c>
      <c r="C80" s="174" t="s">
        <v>49</v>
      </c>
      <c r="D80" s="174" t="s">
        <v>239</v>
      </c>
      <c r="E80" s="174" t="s">
        <v>29</v>
      </c>
      <c r="F80" s="177" t="s">
        <v>309</v>
      </c>
      <c r="G80" s="177" t="s">
        <v>176</v>
      </c>
      <c r="H80" s="39" t="s">
        <v>240</v>
      </c>
      <c r="I80" s="174" t="s">
        <v>33</v>
      </c>
      <c r="J80" s="218">
        <v>1.755787037037037E-2</v>
      </c>
      <c r="K80" s="219">
        <v>2</v>
      </c>
      <c r="L80" s="143" t="s">
        <v>53</v>
      </c>
      <c r="M80" s="199">
        <v>2268</v>
      </c>
      <c r="N80" s="174" t="s">
        <v>87</v>
      </c>
      <c r="O80" s="201">
        <v>857</v>
      </c>
      <c r="P80" s="201"/>
      <c r="Q80" s="235">
        <v>0.37786596119929455</v>
      </c>
      <c r="R80" s="201"/>
      <c r="S80" s="247">
        <v>0</v>
      </c>
      <c r="T80" s="201">
        <v>1411</v>
      </c>
      <c r="U80" s="235">
        <v>0.6221340388007055</v>
      </c>
      <c r="V80" s="201">
        <v>1084</v>
      </c>
      <c r="W80" s="181"/>
      <c r="X80" s="154"/>
      <c r="Y80" s="6"/>
      <c r="Z80" s="6"/>
      <c r="AA80" s="6"/>
      <c r="AB80" s="6"/>
      <c r="AC80" s="6"/>
      <c r="AD80" s="6"/>
      <c r="AE80" s="6"/>
      <c r="AF80" s="6"/>
    </row>
    <row r="81" spans="1:32" s="45" customFormat="1" ht="15" customHeight="1" x14ac:dyDescent="0.2">
      <c r="A81" s="180">
        <v>79</v>
      </c>
      <c r="B81" s="177" t="s">
        <v>538</v>
      </c>
      <c r="C81" s="138" t="s">
        <v>214</v>
      </c>
      <c r="D81" s="138" t="s">
        <v>246</v>
      </c>
      <c r="E81" s="139" t="s">
        <v>29</v>
      </c>
      <c r="F81" s="139" t="s">
        <v>30</v>
      </c>
      <c r="G81" s="139"/>
      <c r="H81" s="190" t="s">
        <v>247</v>
      </c>
      <c r="I81" s="139" t="s">
        <v>33</v>
      </c>
      <c r="J81" s="216">
        <v>6.4699074074074077E-3</v>
      </c>
      <c r="K81" s="217">
        <v>21</v>
      </c>
      <c r="L81" s="143" t="s">
        <v>34</v>
      </c>
      <c r="M81" s="198">
        <v>2252</v>
      </c>
      <c r="N81" s="138" t="s">
        <v>70</v>
      </c>
      <c r="O81" s="206">
        <v>52</v>
      </c>
      <c r="P81" s="207">
        <v>11</v>
      </c>
      <c r="Q81" s="233">
        <v>2.3090586145648313E-2</v>
      </c>
      <c r="R81" s="198">
        <v>0</v>
      </c>
      <c r="S81" s="230">
        <v>0</v>
      </c>
      <c r="T81" s="206">
        <v>2200</v>
      </c>
      <c r="U81" s="233">
        <v>0.9769094138543517</v>
      </c>
      <c r="V81" s="234">
        <v>1700</v>
      </c>
      <c r="W81" s="181"/>
      <c r="X81" s="154"/>
      <c r="Y81" s="6"/>
      <c r="Z81" s="6"/>
      <c r="AA81" s="6"/>
      <c r="AB81" s="6"/>
      <c r="AC81" s="6"/>
      <c r="AD81" s="6"/>
      <c r="AE81" s="6"/>
      <c r="AF81" s="6"/>
    </row>
    <row r="82" spans="1:32" s="45" customFormat="1" ht="15" customHeight="1" x14ac:dyDescent="0.2">
      <c r="A82" s="180">
        <v>80</v>
      </c>
      <c r="B82" s="174" t="s">
        <v>48</v>
      </c>
      <c r="C82" s="174" t="s">
        <v>49</v>
      </c>
      <c r="D82" s="174" t="s">
        <v>232</v>
      </c>
      <c r="E82" s="174" t="s">
        <v>29</v>
      </c>
      <c r="F82" s="177" t="s">
        <v>30</v>
      </c>
      <c r="G82" s="177" t="s">
        <v>119</v>
      </c>
      <c r="H82" s="174" t="s">
        <v>233</v>
      </c>
      <c r="I82" s="177" t="s">
        <v>33</v>
      </c>
      <c r="J82" s="218">
        <v>9.3518518518518525E-3</v>
      </c>
      <c r="K82" s="219">
        <v>1</v>
      </c>
      <c r="L82" s="143" t="s">
        <v>53</v>
      </c>
      <c r="M82" s="199">
        <v>1482</v>
      </c>
      <c r="N82" s="174" t="s">
        <v>87</v>
      </c>
      <c r="O82" s="201">
        <v>820</v>
      </c>
      <c r="P82" s="201"/>
      <c r="Q82" s="241">
        <v>0.55330634278002699</v>
      </c>
      <c r="R82" s="201"/>
      <c r="S82" s="248">
        <v>0</v>
      </c>
      <c r="T82" s="201">
        <v>662</v>
      </c>
      <c r="U82" s="241">
        <v>0.44669365721997301</v>
      </c>
      <c r="V82" s="201">
        <v>511</v>
      </c>
      <c r="W82" s="184"/>
      <c r="X82" s="156"/>
      <c r="Y82" s="24"/>
      <c r="Z82" s="24"/>
      <c r="AA82" s="24"/>
      <c r="AB82" s="24"/>
      <c r="AC82" s="24"/>
      <c r="AD82" s="24"/>
      <c r="AE82" s="24"/>
      <c r="AF82" s="24"/>
    </row>
    <row r="83" spans="1:32" s="45" customFormat="1" ht="15" customHeight="1" x14ac:dyDescent="0.2">
      <c r="A83" s="180">
        <v>81</v>
      </c>
      <c r="B83" s="174" t="s">
        <v>48</v>
      </c>
      <c r="C83" s="174" t="s">
        <v>49</v>
      </c>
      <c r="D83" s="174" t="s">
        <v>252</v>
      </c>
      <c r="E83" s="174" t="s">
        <v>29</v>
      </c>
      <c r="F83" s="177" t="s">
        <v>206</v>
      </c>
      <c r="G83" s="177" t="s">
        <v>262</v>
      </c>
      <c r="H83" s="191" t="s">
        <v>254</v>
      </c>
      <c r="I83" s="174" t="s">
        <v>33</v>
      </c>
      <c r="J83" s="218">
        <v>0.14400462962962962</v>
      </c>
      <c r="K83" s="219">
        <v>4</v>
      </c>
      <c r="L83" s="143" t="s">
        <v>53</v>
      </c>
      <c r="M83" s="199">
        <v>1326</v>
      </c>
      <c r="N83" s="174" t="s">
        <v>87</v>
      </c>
      <c r="O83" s="201">
        <v>1326</v>
      </c>
      <c r="P83" s="201"/>
      <c r="Q83" s="235">
        <v>1</v>
      </c>
      <c r="R83" s="201"/>
      <c r="S83" s="247">
        <v>0</v>
      </c>
      <c r="T83" s="201">
        <v>0</v>
      </c>
      <c r="U83" s="235">
        <v>0</v>
      </c>
      <c r="V83" s="201">
        <v>0</v>
      </c>
      <c r="W83" s="181"/>
      <c r="X83" s="154"/>
      <c r="Y83" s="6"/>
      <c r="Z83" s="6"/>
      <c r="AA83" s="6"/>
      <c r="AB83" s="6"/>
      <c r="AC83" s="6"/>
      <c r="AD83" s="6"/>
      <c r="AE83" s="6"/>
      <c r="AF83" s="6"/>
    </row>
    <row r="84" spans="1:32" s="45" customFormat="1" ht="15" customHeight="1" x14ac:dyDescent="0.2">
      <c r="A84" s="180">
        <v>82</v>
      </c>
      <c r="B84" s="177" t="s">
        <v>538</v>
      </c>
      <c r="C84" s="174" t="s">
        <v>214</v>
      </c>
      <c r="D84" s="174" t="s">
        <v>266</v>
      </c>
      <c r="E84" s="174" t="s">
        <v>29</v>
      </c>
      <c r="F84" s="177" t="s">
        <v>180</v>
      </c>
      <c r="G84" s="177" t="s">
        <v>267</v>
      </c>
      <c r="H84" s="189" t="s">
        <v>268</v>
      </c>
      <c r="I84" s="174" t="s">
        <v>33</v>
      </c>
      <c r="J84" s="222">
        <v>2.1944444444444444E-2</v>
      </c>
      <c r="K84" s="219">
        <v>3</v>
      </c>
      <c r="L84" s="143" t="s">
        <v>34</v>
      </c>
      <c r="M84" s="199">
        <v>1316</v>
      </c>
      <c r="N84" s="174" t="s">
        <v>70</v>
      </c>
      <c r="O84" s="201">
        <v>1204</v>
      </c>
      <c r="P84" s="201">
        <v>173</v>
      </c>
      <c r="Q84" s="235">
        <v>0.91489361702127658</v>
      </c>
      <c r="R84" s="201">
        <v>0</v>
      </c>
      <c r="S84" s="236">
        <v>0</v>
      </c>
      <c r="T84" s="201">
        <v>112</v>
      </c>
      <c r="U84" s="235">
        <v>8.5106382978723402E-2</v>
      </c>
      <c r="V84" s="201">
        <v>95</v>
      </c>
      <c r="W84" s="181"/>
      <c r="X84" s="154"/>
      <c r="Y84" s="6"/>
      <c r="Z84" s="6"/>
      <c r="AA84" s="6"/>
      <c r="AB84" s="6"/>
      <c r="AC84" s="6"/>
      <c r="AD84" s="6"/>
      <c r="AE84" s="6"/>
      <c r="AF84" s="6"/>
    </row>
    <row r="85" spans="1:32" s="45" customFormat="1" ht="15" customHeight="1" x14ac:dyDescent="0.2">
      <c r="A85" s="180">
        <v>83</v>
      </c>
      <c r="B85" s="177" t="s">
        <v>538</v>
      </c>
      <c r="C85" s="174" t="s">
        <v>67</v>
      </c>
      <c r="D85" s="174" t="s">
        <v>264</v>
      </c>
      <c r="E85" s="174" t="s">
        <v>29</v>
      </c>
      <c r="F85" s="177" t="s">
        <v>64</v>
      </c>
      <c r="G85" s="177" t="s">
        <v>85</v>
      </c>
      <c r="H85" s="191" t="s">
        <v>265</v>
      </c>
      <c r="I85" s="177" t="s">
        <v>33</v>
      </c>
      <c r="J85" s="218">
        <v>0</v>
      </c>
      <c r="K85" s="219">
        <v>0</v>
      </c>
      <c r="L85" s="143" t="s">
        <v>34</v>
      </c>
      <c r="M85" s="199">
        <v>992</v>
      </c>
      <c r="N85" s="174" t="s">
        <v>70</v>
      </c>
      <c r="O85" s="201">
        <v>992</v>
      </c>
      <c r="P85" s="201">
        <v>197</v>
      </c>
      <c r="Q85" s="241">
        <v>1</v>
      </c>
      <c r="R85" s="201">
        <v>0</v>
      </c>
      <c r="S85" s="242">
        <v>0</v>
      </c>
      <c r="T85" s="201">
        <v>0</v>
      </c>
      <c r="U85" s="241">
        <v>0</v>
      </c>
      <c r="V85" s="201">
        <v>0</v>
      </c>
      <c r="W85" s="184"/>
      <c r="X85" s="156"/>
      <c r="Y85" s="24"/>
      <c r="Z85" s="24"/>
      <c r="AA85" s="24"/>
      <c r="AB85" s="24"/>
      <c r="AC85" s="24"/>
      <c r="AD85" s="24"/>
      <c r="AE85" s="24"/>
      <c r="AF85" s="24"/>
    </row>
    <row r="86" spans="1:32" s="45" customFormat="1" ht="15" customHeight="1" x14ac:dyDescent="0.2">
      <c r="A86" s="180">
        <v>84</v>
      </c>
      <c r="B86" s="177" t="s">
        <v>538</v>
      </c>
      <c r="C86" s="171" t="s">
        <v>67</v>
      </c>
      <c r="D86" s="172" t="s">
        <v>269</v>
      </c>
      <c r="E86" s="142" t="s">
        <v>29</v>
      </c>
      <c r="F86" s="143" t="s">
        <v>64</v>
      </c>
      <c r="G86" s="143"/>
      <c r="H86" s="143" t="s">
        <v>270</v>
      </c>
      <c r="I86" s="143" t="s">
        <v>33</v>
      </c>
      <c r="J86" s="216">
        <v>0</v>
      </c>
      <c r="K86" s="217">
        <v>0</v>
      </c>
      <c r="L86" s="143" t="s">
        <v>34</v>
      </c>
      <c r="M86" s="198">
        <v>668</v>
      </c>
      <c r="N86" s="148" t="s">
        <v>70</v>
      </c>
      <c r="O86" s="206">
        <v>668</v>
      </c>
      <c r="P86" s="206">
        <v>67</v>
      </c>
      <c r="Q86" s="233">
        <v>1</v>
      </c>
      <c r="R86" s="206">
        <v>0</v>
      </c>
      <c r="S86" s="237">
        <v>0</v>
      </c>
      <c r="T86" s="206">
        <v>0</v>
      </c>
      <c r="U86" s="238">
        <v>0</v>
      </c>
      <c r="V86" s="206">
        <v>0</v>
      </c>
      <c r="W86" s="181"/>
      <c r="X86" s="154"/>
      <c r="Y86" s="6"/>
      <c r="Z86" s="6"/>
      <c r="AA86" s="6"/>
      <c r="AB86" s="6"/>
      <c r="AC86" s="6"/>
      <c r="AD86" s="6"/>
      <c r="AE86" s="6"/>
      <c r="AF86" s="6"/>
    </row>
    <row r="87" spans="1:32" s="45" customFormat="1" ht="15" customHeight="1" x14ac:dyDescent="0.2">
      <c r="A87" s="180">
        <v>85</v>
      </c>
      <c r="B87" s="174" t="s">
        <v>48</v>
      </c>
      <c r="C87" s="171" t="s">
        <v>133</v>
      </c>
      <c r="D87" s="172" t="s">
        <v>277</v>
      </c>
      <c r="E87" s="142" t="s">
        <v>29</v>
      </c>
      <c r="F87" s="143" t="s">
        <v>308</v>
      </c>
      <c r="G87" s="143"/>
      <c r="H87" s="143" t="s">
        <v>278</v>
      </c>
      <c r="I87" s="143" t="s">
        <v>33</v>
      </c>
      <c r="J87" s="249">
        <v>9.9537037037037042E-3</v>
      </c>
      <c r="K87" s="217">
        <v>21</v>
      </c>
      <c r="L87" s="143" t="s">
        <v>53</v>
      </c>
      <c r="M87" s="198">
        <v>398</v>
      </c>
      <c r="N87" s="138" t="s">
        <v>87</v>
      </c>
      <c r="O87" s="206">
        <v>398</v>
      </c>
      <c r="P87" s="206"/>
      <c r="Q87" s="233">
        <v>1</v>
      </c>
      <c r="R87" s="206"/>
      <c r="S87" s="237">
        <v>0</v>
      </c>
      <c r="T87" s="206">
        <v>0</v>
      </c>
      <c r="U87" s="238">
        <v>0</v>
      </c>
      <c r="V87" s="206">
        <v>0</v>
      </c>
      <c r="W87" s="181"/>
      <c r="X87" s="154"/>
      <c r="Y87" s="6"/>
      <c r="Z87" s="6"/>
      <c r="AA87" s="6"/>
      <c r="AB87" s="6"/>
      <c r="AC87" s="6"/>
      <c r="AD87" s="6"/>
      <c r="AE87" s="6"/>
      <c r="AF87" s="6"/>
    </row>
    <row r="88" spans="1:32" s="45" customFormat="1" ht="15" customHeight="1" x14ac:dyDescent="0.2">
      <c r="A88" s="180">
        <v>86</v>
      </c>
      <c r="B88" s="177" t="s">
        <v>538</v>
      </c>
      <c r="C88" s="174" t="s">
        <v>67</v>
      </c>
      <c r="D88" s="174" t="s">
        <v>275</v>
      </c>
      <c r="E88" s="174" t="s">
        <v>29</v>
      </c>
      <c r="F88" s="177" t="s">
        <v>206</v>
      </c>
      <c r="G88" s="177"/>
      <c r="H88" s="191" t="s">
        <v>276</v>
      </c>
      <c r="I88" s="174" t="s">
        <v>33</v>
      </c>
      <c r="J88" s="218">
        <v>4.0196759259259258E-2</v>
      </c>
      <c r="K88" s="219">
        <v>2</v>
      </c>
      <c r="L88" s="143" t="s">
        <v>34</v>
      </c>
      <c r="M88" s="199">
        <v>393</v>
      </c>
      <c r="N88" s="174" t="s">
        <v>70</v>
      </c>
      <c r="O88" s="201">
        <v>393</v>
      </c>
      <c r="P88" s="201">
        <v>94</v>
      </c>
      <c r="Q88" s="241">
        <v>1</v>
      </c>
      <c r="R88" s="201">
        <v>0</v>
      </c>
      <c r="S88" s="242">
        <v>0</v>
      </c>
      <c r="T88" s="201">
        <v>0</v>
      </c>
      <c r="U88" s="241">
        <v>0</v>
      </c>
      <c r="V88" s="201">
        <v>0</v>
      </c>
      <c r="W88" s="184"/>
      <c r="X88" s="156"/>
      <c r="Y88" s="24"/>
      <c r="Z88" s="24"/>
      <c r="AA88" s="24"/>
      <c r="AB88" s="24"/>
      <c r="AC88" s="24"/>
      <c r="AD88" s="24"/>
      <c r="AE88" s="24"/>
      <c r="AF88" s="24"/>
    </row>
    <row r="89" spans="1:32" s="45" customFormat="1" ht="15" customHeight="1" x14ac:dyDescent="0.2">
      <c r="A89" s="180">
        <v>87</v>
      </c>
      <c r="B89" s="138" t="s">
        <v>271</v>
      </c>
      <c r="C89" s="138" t="s">
        <v>272</v>
      </c>
      <c r="D89" s="138" t="s">
        <v>273</v>
      </c>
      <c r="E89" s="139" t="s">
        <v>29</v>
      </c>
      <c r="F89" s="139" t="s">
        <v>318</v>
      </c>
      <c r="G89" s="139" t="s">
        <v>153</v>
      </c>
      <c r="H89" s="139" t="s">
        <v>274</v>
      </c>
      <c r="I89" s="139" t="s">
        <v>33</v>
      </c>
      <c r="J89" s="216">
        <v>8.6458333333333335E-3</v>
      </c>
      <c r="K89" s="217">
        <v>2</v>
      </c>
      <c r="L89" s="143" t="s">
        <v>34</v>
      </c>
      <c r="M89" s="198">
        <v>293</v>
      </c>
      <c r="N89" s="138" t="s">
        <v>35</v>
      </c>
      <c r="O89" s="206">
        <v>221</v>
      </c>
      <c r="P89" s="206"/>
      <c r="Q89" s="233">
        <v>0.75</v>
      </c>
      <c r="R89" s="206">
        <v>0</v>
      </c>
      <c r="S89" s="230">
        <v>0</v>
      </c>
      <c r="T89" s="206">
        <v>72</v>
      </c>
      <c r="U89" s="233">
        <v>0.25</v>
      </c>
      <c r="V89" s="206">
        <v>62</v>
      </c>
      <c r="W89" s="184"/>
      <c r="X89" s="157"/>
      <c r="Y89" s="30"/>
      <c r="Z89" s="30"/>
      <c r="AA89" s="30"/>
      <c r="AB89" s="30"/>
      <c r="AC89" s="30"/>
      <c r="AD89" s="30"/>
      <c r="AE89" s="30"/>
      <c r="AF89" s="30"/>
    </row>
    <row r="90" spans="1:32" s="45" customFormat="1" ht="15" customHeight="1" x14ac:dyDescent="0.2">
      <c r="A90" s="180">
        <v>88</v>
      </c>
      <c r="B90" s="177" t="s">
        <v>538</v>
      </c>
      <c r="C90" s="174" t="s">
        <v>67</v>
      </c>
      <c r="D90" s="174" t="s">
        <v>279</v>
      </c>
      <c r="E90" s="174" t="s">
        <v>29</v>
      </c>
      <c r="F90" s="177" t="s">
        <v>64</v>
      </c>
      <c r="G90" s="177"/>
      <c r="H90" s="191" t="s">
        <v>280</v>
      </c>
      <c r="I90" s="174" t="s">
        <v>33</v>
      </c>
      <c r="J90" s="218">
        <v>0</v>
      </c>
      <c r="K90" s="219">
        <v>0</v>
      </c>
      <c r="L90" s="143" t="s">
        <v>34</v>
      </c>
      <c r="M90" s="199">
        <v>250</v>
      </c>
      <c r="N90" s="174" t="s">
        <v>70</v>
      </c>
      <c r="O90" s="201">
        <v>250</v>
      </c>
      <c r="P90" s="201">
        <v>34</v>
      </c>
      <c r="Q90" s="235">
        <v>1</v>
      </c>
      <c r="R90" s="201">
        <v>0</v>
      </c>
      <c r="S90" s="236">
        <v>0</v>
      </c>
      <c r="T90" s="201">
        <v>0</v>
      </c>
      <c r="U90" s="235">
        <v>0</v>
      </c>
      <c r="V90" s="201">
        <v>0</v>
      </c>
      <c r="W90" s="181"/>
      <c r="X90" s="156"/>
      <c r="Y90" s="24"/>
      <c r="Z90" s="24"/>
      <c r="AA90" s="24"/>
      <c r="AB90" s="24"/>
      <c r="AC90" s="24"/>
      <c r="AD90" s="24"/>
      <c r="AE90" s="24"/>
      <c r="AF90" s="24"/>
    </row>
    <row r="91" spans="1:32" s="45" customFormat="1" ht="15" customHeight="1" x14ac:dyDescent="0.2">
      <c r="A91" s="180"/>
      <c r="B91" s="177"/>
      <c r="C91" s="174"/>
      <c r="D91" s="174"/>
      <c r="E91" s="174"/>
      <c r="F91" s="177"/>
      <c r="G91" s="177"/>
      <c r="H91" s="189"/>
      <c r="I91" s="174"/>
      <c r="J91" s="218"/>
      <c r="K91" s="219"/>
      <c r="L91" s="143"/>
      <c r="M91" s="199"/>
      <c r="N91" s="174"/>
      <c r="O91" s="201"/>
      <c r="P91" s="201"/>
      <c r="Q91" s="241"/>
      <c r="R91" s="201"/>
      <c r="S91" s="242"/>
      <c r="T91" s="201"/>
      <c r="U91" s="241"/>
      <c r="V91" s="201"/>
      <c r="W91" s="184"/>
      <c r="X91" s="156"/>
      <c r="Y91" s="24"/>
      <c r="Z91" s="24"/>
      <c r="AA91" s="24"/>
      <c r="AB91" s="24"/>
      <c r="AC91" s="24"/>
      <c r="AD91" s="24"/>
      <c r="AE91" s="24"/>
      <c r="AF91" s="24"/>
    </row>
    <row r="92" spans="1:32" s="45" customFormat="1" ht="15" customHeight="1" x14ac:dyDescent="0.2">
      <c r="A92" s="180"/>
      <c r="B92" s="170"/>
      <c r="C92" s="171"/>
      <c r="D92" s="175"/>
      <c r="E92" s="142"/>
      <c r="F92" s="143"/>
      <c r="G92" s="143"/>
      <c r="H92" s="143"/>
      <c r="I92" s="142"/>
      <c r="J92" s="216"/>
      <c r="K92" s="217"/>
      <c r="L92" s="143"/>
      <c r="M92" s="198"/>
      <c r="N92" s="138"/>
      <c r="O92" s="206"/>
      <c r="P92" s="206"/>
      <c r="Q92" s="233"/>
      <c r="R92" s="206"/>
      <c r="S92" s="237"/>
      <c r="T92" s="206"/>
      <c r="U92" s="238"/>
      <c r="V92" s="206"/>
      <c r="W92" s="181"/>
      <c r="X92" s="154"/>
      <c r="Y92" s="6"/>
      <c r="Z92" s="6"/>
      <c r="AA92" s="6"/>
      <c r="AB92" s="6"/>
      <c r="AC92" s="6"/>
      <c r="AD92" s="6"/>
      <c r="AE92" s="6"/>
      <c r="AF92" s="6"/>
    </row>
    <row r="93" spans="1:32" ht="15" customHeight="1" x14ac:dyDescent="0.2">
      <c r="A93" s="180"/>
      <c r="B93" s="138"/>
      <c r="C93" s="138"/>
      <c r="D93" s="138"/>
      <c r="E93" s="138"/>
      <c r="F93" s="139"/>
      <c r="G93" s="139"/>
      <c r="H93" s="139"/>
      <c r="I93" s="139"/>
      <c r="J93" s="214"/>
      <c r="K93" s="215"/>
      <c r="L93" s="143"/>
      <c r="M93" s="198"/>
      <c r="N93" s="138"/>
      <c r="O93" s="198"/>
      <c r="P93" s="206"/>
      <c r="Q93" s="233"/>
      <c r="R93" s="198"/>
      <c r="S93" s="230"/>
      <c r="T93" s="208"/>
      <c r="U93" s="233"/>
      <c r="V93" s="208"/>
      <c r="W93" s="184"/>
      <c r="X93" s="156"/>
      <c r="Y93" s="24"/>
      <c r="Z93" s="24"/>
      <c r="AA93" s="24"/>
      <c r="AB93" s="24"/>
      <c r="AC93" s="24"/>
      <c r="AD93" s="24"/>
      <c r="AE93" s="24"/>
      <c r="AF93" s="24"/>
    </row>
    <row r="94" spans="1:32" ht="15" customHeight="1" x14ac:dyDescent="0.2">
      <c r="A94" s="180"/>
      <c r="B94" s="138"/>
      <c r="C94" s="138"/>
      <c r="D94" s="138"/>
      <c r="E94" s="139"/>
      <c r="F94" s="139"/>
      <c r="G94" s="139"/>
      <c r="H94" s="139"/>
      <c r="I94" s="139"/>
      <c r="J94" s="216"/>
      <c r="K94" s="217"/>
      <c r="L94" s="143"/>
      <c r="M94" s="198"/>
      <c r="N94" s="138"/>
      <c r="O94" s="206"/>
      <c r="P94" s="206"/>
      <c r="Q94" s="233"/>
      <c r="R94" s="206"/>
      <c r="S94" s="230"/>
      <c r="T94" s="206"/>
      <c r="U94" s="233"/>
      <c r="V94" s="206"/>
      <c r="W94" s="181"/>
      <c r="X94" s="154"/>
      <c r="Y94" s="6"/>
      <c r="Z94" s="6"/>
      <c r="AA94" s="6"/>
      <c r="AB94" s="6"/>
      <c r="AC94" s="6"/>
      <c r="AD94" s="6"/>
      <c r="AE94" s="6"/>
      <c r="AF94" s="6"/>
    </row>
    <row r="95" spans="1:32" ht="15" customHeight="1" thickBot="1" x14ac:dyDescent="0.25">
      <c r="A95" s="188"/>
      <c r="B95" s="149"/>
      <c r="C95" s="149"/>
      <c r="D95" s="149"/>
      <c r="E95" s="186"/>
      <c r="F95" s="186"/>
      <c r="G95" s="186"/>
      <c r="H95" s="186"/>
      <c r="I95" s="186"/>
      <c r="J95" s="224"/>
      <c r="K95" s="225"/>
      <c r="L95" s="187"/>
      <c r="M95" s="202"/>
      <c r="N95" s="149"/>
      <c r="O95" s="211"/>
      <c r="P95" s="211"/>
      <c r="Q95" s="243"/>
      <c r="R95" s="211"/>
      <c r="S95" s="244"/>
      <c r="T95" s="211"/>
      <c r="U95" s="243"/>
      <c r="V95" s="211"/>
      <c r="W95" s="196"/>
      <c r="X95" s="154"/>
      <c r="Y95" s="6"/>
      <c r="Z95" s="6"/>
      <c r="AA95" s="6"/>
      <c r="AB95" s="6"/>
      <c r="AC95" s="6"/>
      <c r="AD95" s="6"/>
      <c r="AE95" s="6"/>
      <c r="AF95" s="6"/>
    </row>
    <row r="96" spans="1:32" ht="15" customHeight="1" x14ac:dyDescent="0.2">
      <c r="A96" s="164"/>
      <c r="B96" s="164"/>
      <c r="C96" s="164"/>
      <c r="D96" s="164"/>
      <c r="E96" s="164"/>
      <c r="F96" s="165"/>
      <c r="G96" s="165"/>
      <c r="H96" s="164"/>
      <c r="I96" s="164"/>
      <c r="J96" s="164"/>
      <c r="K96" s="164"/>
      <c r="L96" s="164"/>
      <c r="M96" s="166"/>
      <c r="N96" s="164"/>
      <c r="O96" s="166"/>
      <c r="P96" s="164"/>
      <c r="Q96" s="167"/>
      <c r="R96" s="168"/>
      <c r="S96" s="168"/>
      <c r="T96" s="166"/>
      <c r="U96" s="167"/>
      <c r="V96" s="166"/>
      <c r="W96" s="169"/>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28"/>
      <c r="B103" s="28"/>
      <c r="C103" s="28"/>
      <c r="D103" s="28"/>
      <c r="E103" s="28"/>
      <c r="F103" s="27"/>
      <c r="G103" s="27"/>
      <c r="H103" s="28"/>
      <c r="I103" s="28"/>
      <c r="J103" s="28"/>
      <c r="K103" s="28"/>
      <c r="L103" s="28"/>
      <c r="M103" s="144"/>
      <c r="N103" s="28"/>
      <c r="O103" s="144"/>
      <c r="P103" s="28"/>
      <c r="Q103" s="146"/>
      <c r="R103" s="145"/>
      <c r="S103" s="145"/>
      <c r="T103" s="144"/>
      <c r="U103" s="146"/>
      <c r="V103" s="144"/>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row r="108" spans="1:32" ht="15" customHeight="1" x14ac:dyDescent="0.2">
      <c r="A108" s="17"/>
      <c r="B108" s="17"/>
      <c r="C108" s="17"/>
      <c r="D108" s="17"/>
      <c r="E108" s="17"/>
      <c r="F108" s="25"/>
      <c r="G108" s="25"/>
      <c r="H108" s="17"/>
      <c r="I108" s="17"/>
      <c r="J108" s="17"/>
      <c r="K108" s="17"/>
      <c r="L108" s="17"/>
      <c r="M108" s="19"/>
      <c r="N108" s="17"/>
      <c r="O108" s="19"/>
      <c r="P108" s="17"/>
      <c r="Q108" s="20"/>
      <c r="R108" s="21"/>
      <c r="S108" s="21"/>
      <c r="T108" s="19"/>
      <c r="U108" s="20"/>
      <c r="V108" s="19"/>
      <c r="W108" s="4"/>
      <c r="X108" s="3"/>
      <c r="Y108" s="3"/>
      <c r="Z108" s="3"/>
      <c r="AA108" s="3"/>
      <c r="AB108" s="3"/>
      <c r="AC108" s="3"/>
      <c r="AD108" s="3"/>
      <c r="AE108" s="3"/>
      <c r="AF108" s="3"/>
    </row>
  </sheetData>
  <autoFilter ref="A2:AF95" xr:uid="{5729862E-8218-2142-BF9B-590744B7C539}">
    <sortState xmlns:xlrd2="http://schemas.microsoft.com/office/spreadsheetml/2017/richdata2" ref="A3:AF95">
      <sortCondition descending="1" ref="M2:M95"/>
    </sortState>
  </autoFilter>
  <mergeCells count="3">
    <mergeCell ref="J1:Q1"/>
    <mergeCell ref="R1:S1"/>
    <mergeCell ref="T1:V1"/>
  </mergeCells>
  <phoneticPr fontId="14" type="noConversion"/>
  <dataValidations count="24">
    <dataValidation type="list" allowBlank="1" showInputMessage="1" showErrorMessage="1" sqref="G83" xr:uid="{ABE0B17E-DCF8-9544-A852-F01AA7728CD5}">
      <formula1>INDIRECT(#REF!)</formula1>
    </dataValidation>
    <dataValidation type="list" allowBlank="1" showErrorMessage="1" sqref="G49" xr:uid="{8988493A-3BC2-3948-98BC-59F30A8CB6C6}">
      <formula1>INDIRECT($E$9)</formula1>
    </dataValidation>
    <dataValidation type="list" allowBlank="1" showErrorMessage="1" sqref="G48" xr:uid="{89B0DDDE-72CD-EC41-9D01-8EC3F71352BB}">
      <formula1>INDIRECT($E$8)</formula1>
    </dataValidation>
    <dataValidation type="list" allowBlank="1" showErrorMessage="1" sqref="G44" xr:uid="{A0100EF8-7295-0841-84E2-B92E399BDE06}">
      <formula1>INDIRECT($E$4)</formula1>
    </dataValidation>
    <dataValidation type="list" allowBlank="1" showErrorMessage="1" sqref="G45" xr:uid="{DBE9E2FB-DCA6-5546-B62A-AB318A41076C}">
      <formula1>INDIRECT($E$5)</formula1>
    </dataValidation>
    <dataValidation type="list" allowBlank="1" showErrorMessage="1" sqref="G46" xr:uid="{ECE72239-CD69-5F47-A997-DC3CAB35D150}">
      <formula1>INDIRECT($E$6)</formula1>
    </dataValidation>
    <dataValidation type="list" allowBlank="1" showErrorMessage="1" sqref="G47" xr:uid="{970202B9-0A2F-1F4A-A156-644FC4C891A2}">
      <formula1>INDIRECT($E$7)</formula1>
    </dataValidation>
    <dataValidation type="list" allowBlank="1" showErrorMessage="1" sqref="F44:F49" xr:uid="{5FA04EA5-01A4-8B4A-B15A-9840C898BD00}">
      <formula1>Kategórie</formula1>
    </dataValidation>
    <dataValidation type="list" allowBlank="1" showInputMessage="1" showErrorMessage="1" sqref="G17 G50 G85" xr:uid="{6CC03B31-7139-B745-AD63-40E6A6C5446D}">
      <formula1>INDIRECT($E$4)</formula1>
    </dataValidation>
    <dataValidation type="list" allowBlank="1" showInputMessage="1" showErrorMessage="1" sqref="G19 G52 G87 G92" xr:uid="{67122817-A3DC-E343-B712-F1B5C92DF8CD}">
      <formula1>INDIRECT($E$6)</formula1>
    </dataValidation>
    <dataValidation type="list" allowBlank="1" showInputMessage="1" showErrorMessage="1" sqref="G27" xr:uid="{FD0F2BA2-AB11-5D4F-A5E3-996AE0586652}">
      <formula1>INDIRECT($E$14)</formula1>
    </dataValidation>
    <dataValidation type="list" allowBlank="1" showInputMessage="1" showErrorMessage="1" sqref="G28" xr:uid="{558A7738-BDC4-E748-A17D-85E6E2E74B40}">
      <formula1>INDIRECT($E$15)</formula1>
    </dataValidation>
    <dataValidation type="list" allowBlank="1" showInputMessage="1" showErrorMessage="1" sqref="G6 G22" xr:uid="{7C6075C1-71CD-2048-9EEB-E94CB68EFE49}">
      <formula1>INDIRECT(F6)</formula1>
    </dataValidation>
    <dataValidation type="list" allowBlank="1" showInputMessage="1" showErrorMessage="1" sqref="G12 G15 G25" xr:uid="{567DB132-D224-F54F-8184-1EA2214C92A9}">
      <formula1>INDIRECT($E$12)</formula1>
    </dataValidation>
    <dataValidation type="list" allowBlank="1" showInputMessage="1" showErrorMessage="1" sqref="G13:G14 G26" xr:uid="{D3A757FF-6AFF-0A48-8CBB-0103824D04CD}">
      <formula1>INDIRECT($E$13)</formula1>
    </dataValidation>
    <dataValidation type="list" allowBlank="1" showInputMessage="1" showErrorMessage="1" sqref="G15 G10:G12 G24" xr:uid="{26C0598E-BCF6-9744-910C-F8C0647EB69D}">
      <formula1>INDIRECT($E$11)</formula1>
    </dataValidation>
    <dataValidation type="list" allowBlank="1" showInputMessage="1" showErrorMessage="1" sqref="G7 G20 G88" xr:uid="{0C9CA3B0-8A0B-0344-9D4B-8999BF992725}">
      <formula1>INDIRECT($E$7)</formula1>
    </dataValidation>
    <dataValidation type="list" allowBlank="1" showInputMessage="1" showErrorMessage="1" sqref="G4 G15 G8:G12 G21 G89" xr:uid="{6E83A53E-9D97-0448-91F2-0B6439C96E49}">
      <formula1>INDIRECT($E$8)</formula1>
    </dataValidation>
    <dataValidation type="list" allowBlank="1" showInputMessage="1" showErrorMessage="1" sqref="F3:F28 F50:F52 F82:F90 F92 F95" xr:uid="{CEEFDB34-8467-474B-829A-A41EC7CB95D1}">
      <formula1>Kategórie</formula1>
    </dataValidation>
    <dataValidation type="list" allowBlank="1" showInputMessage="1" showErrorMessage="1" sqref="L3:L15" xr:uid="{D8A6A1FA-C336-694A-A287-07B7F606F760}">
      <formula1>Spôsob_nákupu</formula1>
    </dataValidation>
    <dataValidation type="list" allowBlank="1" showInputMessage="1" showErrorMessage="1" sqref="G4:G5 G18 G51 G86" xr:uid="{AE4B205C-47DC-F44C-B117-AAC336461044}">
      <formula1>INDIRECT($E$5)</formula1>
    </dataValidation>
    <dataValidation type="list" allowBlank="1" showInputMessage="1" showErrorMessage="1" sqref="G3:G5 G16 G82 G84 G95" xr:uid="{E7B9F83B-631F-0E42-963B-36866CA693E6}">
      <formula1>INDIRECT($E$3)</formula1>
    </dataValidation>
    <dataValidation type="list" allowBlank="1" showInputMessage="1" showErrorMessage="1" sqref="G13:G14 G9:G10 G90" xr:uid="{B60C8F8C-CFFE-0B4A-ABC3-B2B9126CC516}">
      <formula1>INDIRECT($E$9)</formula1>
    </dataValidation>
    <dataValidation type="list" allowBlank="1" showInputMessage="1" showErrorMessage="1" sqref="G12 G15 G10 G23" xr:uid="{A47AEBAE-21CA-4A4D-98E9-9A22C61F94C2}">
      <formula1>INDIRECT($E$10)</formula1>
    </dataValidation>
  </dataValidations>
  <pageMargins left="0.7" right="0.7" top="0.75" bottom="0.75" header="0.3" footer="0.3"/>
  <pageSetup orientation="portrait"/>
  <headerFooter>
    <oddFooter>&amp;C&amp;"Helvetica Neue,Regular"&amp;12&amp;K000000&amp;P</oddFooter>
  </headerFooter>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862E-8218-2142-BF9B-590744B7C539}">
  <dimension ref="A1:AF107"/>
  <sheetViews>
    <sheetView showGridLines="0" topLeftCell="A82" workbookViewId="0">
      <selection activeCell="M3" sqref="M3:M94"/>
    </sheetView>
  </sheetViews>
  <sheetFormatPr baseColWidth="10" defaultColWidth="10.5" defaultRowHeight="15" customHeight="1" x14ac:dyDescent="0.2"/>
  <cols>
    <col min="1" max="1" width="17.5" style="62" customWidth="1"/>
    <col min="2" max="2" width="24.83203125" style="1" customWidth="1"/>
    <col min="3" max="3" width="14.33203125" style="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7.1640625" style="1" bestFit="1" customWidth="1"/>
    <col min="24" max="33" width="10.5" style="1" customWidth="1"/>
    <col min="34" max="16384" width="10.5" style="1"/>
  </cols>
  <sheetData>
    <row r="1" spans="1:32" ht="21" customHeight="1" thickBot="1" x14ac:dyDescent="0.25">
      <c r="A1" s="150"/>
      <c r="B1" s="151" t="s">
        <v>0</v>
      </c>
      <c r="C1" s="152"/>
      <c r="D1" s="152"/>
      <c r="E1" s="152"/>
      <c r="F1" s="152"/>
      <c r="G1" s="152"/>
      <c r="H1" s="152"/>
      <c r="I1" s="152"/>
      <c r="J1" s="814"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159" t="s">
        <v>12</v>
      </c>
      <c r="J2" s="159" t="s">
        <v>13</v>
      </c>
      <c r="K2" s="159" t="s">
        <v>14</v>
      </c>
      <c r="L2" s="159" t="s">
        <v>15</v>
      </c>
      <c r="M2" s="160" t="s">
        <v>16</v>
      </c>
      <c r="N2" s="159" t="s">
        <v>17</v>
      </c>
      <c r="O2" s="159" t="s">
        <v>18</v>
      </c>
      <c r="P2" s="159" t="s">
        <v>19</v>
      </c>
      <c r="Q2" s="161" t="s">
        <v>20</v>
      </c>
      <c r="R2" s="162" t="s">
        <v>21</v>
      </c>
      <c r="S2" s="162" t="s">
        <v>22</v>
      </c>
      <c r="T2" s="162" t="s">
        <v>23</v>
      </c>
      <c r="U2" s="162" t="s">
        <v>24</v>
      </c>
      <c r="V2" s="163" t="s">
        <v>25</v>
      </c>
      <c r="W2" s="245"/>
      <c r="X2" s="73"/>
      <c r="Y2" s="36"/>
      <c r="Z2" s="36"/>
      <c r="AA2" s="36"/>
      <c r="AB2" s="36"/>
      <c r="AC2" s="36"/>
      <c r="AD2" s="36"/>
      <c r="AE2" s="36"/>
      <c r="AF2" s="36"/>
    </row>
    <row r="3" spans="1:32" s="45" customFormat="1" ht="17" customHeight="1" x14ac:dyDescent="0.2">
      <c r="A3" s="180">
        <v>1</v>
      </c>
      <c r="B3" s="140" t="s">
        <v>26</v>
      </c>
      <c r="C3" s="140" t="s">
        <v>27</v>
      </c>
      <c r="D3" s="140" t="s">
        <v>28</v>
      </c>
      <c r="E3" s="178" t="s">
        <v>29</v>
      </c>
      <c r="F3" s="178" t="s">
        <v>30</v>
      </c>
      <c r="G3" s="178" t="s">
        <v>31</v>
      </c>
      <c r="H3" s="178" t="s">
        <v>32</v>
      </c>
      <c r="I3" s="178" t="s">
        <v>33</v>
      </c>
      <c r="J3" s="212">
        <v>2.5601851851851851E-2</v>
      </c>
      <c r="K3" s="213">
        <v>26</v>
      </c>
      <c r="L3" s="147" t="s">
        <v>41</v>
      </c>
      <c r="M3" s="197">
        <f>O3+R3+T3</f>
        <v>1462370</v>
      </c>
      <c r="N3" s="140" t="s">
        <v>35</v>
      </c>
      <c r="O3" s="197">
        <v>1051861</v>
      </c>
      <c r="P3" s="203" t="s">
        <v>36</v>
      </c>
      <c r="Q3" s="226">
        <f>O3/M3</f>
        <v>0.71928513303746655</v>
      </c>
      <c r="R3" s="197">
        <v>0</v>
      </c>
      <c r="S3" s="227">
        <f>R3/M3</f>
        <v>0</v>
      </c>
      <c r="T3" s="203">
        <v>410509</v>
      </c>
      <c r="U3" s="226">
        <f>T3/M3</f>
        <v>0.28071486696253345</v>
      </c>
      <c r="V3" s="228">
        <v>130258</v>
      </c>
      <c r="W3" s="179"/>
      <c r="X3" s="154"/>
      <c r="Y3" s="6"/>
      <c r="Z3" s="6"/>
      <c r="AA3" s="6"/>
      <c r="AB3" s="6"/>
      <c r="AC3" s="6"/>
      <c r="AD3" s="6"/>
      <c r="AE3" s="6"/>
      <c r="AF3" s="6"/>
    </row>
    <row r="4" spans="1:32" s="45" customFormat="1" ht="17" customHeight="1" x14ac:dyDescent="0.2">
      <c r="A4" s="180">
        <v>2</v>
      </c>
      <c r="B4" s="138" t="s">
        <v>55</v>
      </c>
      <c r="C4" s="138" t="s">
        <v>56</v>
      </c>
      <c r="D4" s="138" t="s">
        <v>508</v>
      </c>
      <c r="E4" s="139" t="s">
        <v>29</v>
      </c>
      <c r="F4" s="139" t="s">
        <v>30</v>
      </c>
      <c r="G4" s="139" t="s">
        <v>31</v>
      </c>
      <c r="H4" s="139" t="s">
        <v>76</v>
      </c>
      <c r="I4" s="139" t="s">
        <v>33</v>
      </c>
      <c r="J4" s="214">
        <v>3.1633162766203704E-2</v>
      </c>
      <c r="K4" s="215">
        <v>19</v>
      </c>
      <c r="L4" s="143" t="s">
        <v>41</v>
      </c>
      <c r="M4" s="198">
        <f>O4+R4+T4</f>
        <v>727291</v>
      </c>
      <c r="N4" s="138" t="s">
        <v>59</v>
      </c>
      <c r="O4" s="204">
        <v>299537</v>
      </c>
      <c r="P4" s="205">
        <f>ROUNDDOWN(O4*0.4,0)</f>
        <v>119814</v>
      </c>
      <c r="Q4" s="229">
        <f>O4/M4</f>
        <v>0.41185302719269179</v>
      </c>
      <c r="R4" s="204">
        <v>39840</v>
      </c>
      <c r="S4" s="230">
        <f>R4/M4</f>
        <v>5.4778623687079864E-2</v>
      </c>
      <c r="T4" s="231">
        <v>387914</v>
      </c>
      <c r="U4" s="232">
        <f>T4/M4</f>
        <v>0.53336834912022835</v>
      </c>
      <c r="V4" s="231">
        <f>332467/412702*144723</f>
        <v>116586.83902912997</v>
      </c>
      <c r="W4" s="183"/>
      <c r="X4" s="156"/>
      <c r="Y4" s="24"/>
      <c r="Z4" s="24"/>
      <c r="AA4" s="24"/>
      <c r="AB4" s="24"/>
      <c r="AC4" s="24"/>
      <c r="AD4" s="24"/>
      <c r="AE4" s="24"/>
      <c r="AF4" s="24"/>
    </row>
    <row r="5" spans="1:32" s="45" customFormat="1" ht="16" customHeight="1" x14ac:dyDescent="0.2">
      <c r="A5" s="180">
        <v>3</v>
      </c>
      <c r="B5" s="138" t="s">
        <v>26</v>
      </c>
      <c r="C5" s="138" t="s">
        <v>27</v>
      </c>
      <c r="D5" s="138" t="s">
        <v>71</v>
      </c>
      <c r="E5" s="139" t="s">
        <v>29</v>
      </c>
      <c r="F5" s="139" t="s">
        <v>30</v>
      </c>
      <c r="G5" s="139"/>
      <c r="H5" s="139" t="s">
        <v>72</v>
      </c>
      <c r="I5" s="139" t="s">
        <v>33</v>
      </c>
      <c r="J5" s="216">
        <v>3.875E-2</v>
      </c>
      <c r="K5" s="217">
        <v>8</v>
      </c>
      <c r="L5" s="143" t="s">
        <v>41</v>
      </c>
      <c r="M5" s="198">
        <f>O5+R5+T5</f>
        <v>666035</v>
      </c>
      <c r="N5" s="138" t="s">
        <v>35</v>
      </c>
      <c r="O5" s="206">
        <v>189920</v>
      </c>
      <c r="P5" s="207" t="s">
        <v>36</v>
      </c>
      <c r="Q5" s="233">
        <f>O5/M5</f>
        <v>0.28515017979535612</v>
      </c>
      <c r="R5" s="198">
        <v>0</v>
      </c>
      <c r="S5" s="230">
        <f>R5/M5</f>
        <v>0</v>
      </c>
      <c r="T5" s="206">
        <v>476115</v>
      </c>
      <c r="U5" s="233">
        <f>T5/M5</f>
        <v>0.71484982020464394</v>
      </c>
      <c r="V5" s="234">
        <v>188395</v>
      </c>
      <c r="W5" s="181"/>
      <c r="X5" s="154"/>
      <c r="Y5" s="6"/>
      <c r="Z5" s="6"/>
      <c r="AA5" s="6"/>
      <c r="AB5" s="6"/>
      <c r="AC5" s="6"/>
      <c r="AD5" s="6"/>
      <c r="AE5" s="6"/>
      <c r="AF5" s="6"/>
    </row>
    <row r="6" spans="1:32" s="45" customFormat="1" ht="17" customHeight="1" x14ac:dyDescent="0.2">
      <c r="A6" s="180">
        <v>4</v>
      </c>
      <c r="B6" s="138" t="s">
        <v>26</v>
      </c>
      <c r="C6" s="138" t="s">
        <v>27</v>
      </c>
      <c r="D6" s="138" t="s">
        <v>63</v>
      </c>
      <c r="E6" s="139" t="s">
        <v>29</v>
      </c>
      <c r="F6" s="139" t="s">
        <v>64</v>
      </c>
      <c r="G6" s="139" t="s">
        <v>36</v>
      </c>
      <c r="H6" s="139" t="s">
        <v>65</v>
      </c>
      <c r="I6" s="139" t="s">
        <v>33</v>
      </c>
      <c r="J6" s="216">
        <v>3.4016203703703701E-2</v>
      </c>
      <c r="K6" s="217">
        <v>4</v>
      </c>
      <c r="L6" s="143" t="s">
        <v>41</v>
      </c>
      <c r="M6" s="198">
        <f>O6+R6+T6</f>
        <v>604203</v>
      </c>
      <c r="N6" s="138" t="s">
        <v>35</v>
      </c>
      <c r="O6" s="206">
        <v>360931</v>
      </c>
      <c r="P6" s="208" t="s">
        <v>36</v>
      </c>
      <c r="Q6" s="233">
        <f>O6/M6</f>
        <v>0.59736711006069154</v>
      </c>
      <c r="R6" s="198">
        <v>0</v>
      </c>
      <c r="S6" s="230">
        <f>R6/M6</f>
        <v>0</v>
      </c>
      <c r="T6" s="206">
        <v>243272</v>
      </c>
      <c r="U6" s="233">
        <f>T6/M6</f>
        <v>0.40263288993930846</v>
      </c>
      <c r="V6" s="234">
        <v>99196</v>
      </c>
      <c r="W6" s="181"/>
      <c r="X6" s="154"/>
      <c r="Y6" s="6"/>
      <c r="Z6" s="6"/>
      <c r="AA6" s="6"/>
      <c r="AB6" s="6"/>
      <c r="AC6" s="6"/>
      <c r="AD6" s="6"/>
      <c r="AE6" s="6"/>
      <c r="AF6" s="6"/>
    </row>
    <row r="7" spans="1:32" s="45" customFormat="1" ht="17" customHeight="1" x14ac:dyDescent="0.2">
      <c r="A7" s="180">
        <v>5</v>
      </c>
      <c r="B7" s="177" t="s">
        <v>37</v>
      </c>
      <c r="C7" s="174" t="s">
        <v>37</v>
      </c>
      <c r="D7" s="174" t="s">
        <v>38</v>
      </c>
      <c r="E7" s="174" t="s">
        <v>29</v>
      </c>
      <c r="F7" s="174" t="s">
        <v>300</v>
      </c>
      <c r="G7" s="174"/>
      <c r="H7" s="191" t="s">
        <v>40</v>
      </c>
      <c r="I7" s="174" t="s">
        <v>33</v>
      </c>
      <c r="J7" s="218">
        <v>2.7777777777777776E-2</v>
      </c>
      <c r="K7" s="219">
        <v>4</v>
      </c>
      <c r="L7" s="143" t="s">
        <v>41</v>
      </c>
      <c r="M7" s="199">
        <f>O7</f>
        <v>580495</v>
      </c>
      <c r="N7" s="174" t="s">
        <v>42</v>
      </c>
      <c r="O7" s="201">
        <v>580495</v>
      </c>
      <c r="P7" s="201">
        <v>257226</v>
      </c>
      <c r="Q7" s="235"/>
      <c r="R7" s="201">
        <v>0</v>
      </c>
      <c r="S7" s="236"/>
      <c r="T7" s="201"/>
      <c r="U7" s="235"/>
      <c r="V7" s="201"/>
      <c r="W7" s="184"/>
      <c r="X7" s="156"/>
      <c r="Y7" s="24"/>
      <c r="Z7" s="24"/>
      <c r="AA7" s="24"/>
      <c r="AB7" s="24"/>
      <c r="AC7" s="24"/>
      <c r="AD7" s="24"/>
      <c r="AE7" s="24"/>
      <c r="AF7" s="24"/>
    </row>
    <row r="8" spans="1:32" s="45" customFormat="1" ht="17" customHeight="1" x14ac:dyDescent="0.2">
      <c r="A8" s="180">
        <v>6</v>
      </c>
      <c r="B8" s="170" t="s">
        <v>48</v>
      </c>
      <c r="C8" s="171" t="s">
        <v>49</v>
      </c>
      <c r="D8" s="172" t="s">
        <v>50</v>
      </c>
      <c r="E8" s="142" t="s">
        <v>29</v>
      </c>
      <c r="F8" s="143" t="s">
        <v>300</v>
      </c>
      <c r="G8" s="143"/>
      <c r="H8" s="143" t="s">
        <v>51</v>
      </c>
      <c r="I8" s="142" t="s">
        <v>52</v>
      </c>
      <c r="J8" s="216">
        <v>1.5914351851851853E-2</v>
      </c>
      <c r="K8" s="217">
        <v>2</v>
      </c>
      <c r="L8" s="143" t="s">
        <v>53</v>
      </c>
      <c r="M8" s="198">
        <f t="shared" ref="M8:M15" si="0">O8+R8+T8</f>
        <v>470572</v>
      </c>
      <c r="N8" s="138" t="s">
        <v>87</v>
      </c>
      <c r="O8" s="206">
        <v>330446</v>
      </c>
      <c r="P8" s="206"/>
      <c r="Q8" s="233">
        <f t="shared" ref="Q8:Q15" si="1">O8/M8</f>
        <v>0.70222197665819475</v>
      </c>
      <c r="R8" s="206"/>
      <c r="S8" s="237">
        <f t="shared" ref="S8:S15" si="2">R8/M8</f>
        <v>0</v>
      </c>
      <c r="T8" s="206">
        <v>140126</v>
      </c>
      <c r="U8" s="238">
        <f t="shared" ref="U8:U15" si="3">T8/M8</f>
        <v>0.29777802334180531</v>
      </c>
      <c r="V8" s="206">
        <v>26738</v>
      </c>
      <c r="W8" s="181"/>
      <c r="X8" s="154"/>
      <c r="Y8" s="6"/>
      <c r="Z8" s="6"/>
      <c r="AA8" s="6"/>
      <c r="AB8" s="6"/>
      <c r="AC8" s="6"/>
      <c r="AD8" s="6"/>
      <c r="AE8" s="6"/>
      <c r="AF8" s="6"/>
    </row>
    <row r="9" spans="1:32" s="45" customFormat="1" ht="17" customHeight="1" x14ac:dyDescent="0.2">
      <c r="A9" s="180">
        <v>7</v>
      </c>
      <c r="B9" s="172" t="s">
        <v>524</v>
      </c>
      <c r="C9" s="176" t="s">
        <v>44</v>
      </c>
      <c r="D9" s="172" t="s">
        <v>60</v>
      </c>
      <c r="E9" s="172" t="s">
        <v>29</v>
      </c>
      <c r="F9" s="173" t="s">
        <v>30</v>
      </c>
      <c r="G9" s="173" t="s">
        <v>31</v>
      </c>
      <c r="H9" s="173" t="s">
        <v>61</v>
      </c>
      <c r="I9" s="172" t="s">
        <v>62</v>
      </c>
      <c r="J9" s="220">
        <v>1.9386574074074073E-2</v>
      </c>
      <c r="K9" s="221">
        <v>22</v>
      </c>
      <c r="L9" s="173" t="s">
        <v>41</v>
      </c>
      <c r="M9" s="200">
        <f t="shared" si="0"/>
        <v>463858</v>
      </c>
      <c r="N9" s="172" t="s">
        <v>47</v>
      </c>
      <c r="O9" s="209">
        <v>231929</v>
      </c>
      <c r="P9" s="209">
        <v>77833</v>
      </c>
      <c r="Q9" s="239">
        <f t="shared" si="1"/>
        <v>0.5</v>
      </c>
      <c r="R9" s="209">
        <v>0</v>
      </c>
      <c r="S9" s="240">
        <f t="shared" si="2"/>
        <v>0</v>
      </c>
      <c r="T9" s="209">
        <v>231929</v>
      </c>
      <c r="U9" s="239">
        <f t="shared" si="3"/>
        <v>0.5</v>
      </c>
      <c r="V9" s="209">
        <v>102455</v>
      </c>
      <c r="W9" s="181"/>
      <c r="X9" s="154"/>
      <c r="Y9" s="6"/>
      <c r="Z9" s="6"/>
      <c r="AA9" s="6"/>
      <c r="AB9" s="6"/>
      <c r="AC9" s="6"/>
      <c r="AD9" s="6"/>
      <c r="AE9" s="6"/>
      <c r="AF9" s="6"/>
    </row>
    <row r="10" spans="1:32" s="45" customFormat="1" ht="17" customHeight="1" x14ac:dyDescent="0.2">
      <c r="A10" s="180">
        <v>8</v>
      </c>
      <c r="B10" s="138" t="s">
        <v>55</v>
      </c>
      <c r="C10" s="138" t="s">
        <v>56</v>
      </c>
      <c r="D10" s="138" t="s">
        <v>57</v>
      </c>
      <c r="E10" s="139" t="s">
        <v>29</v>
      </c>
      <c r="F10" s="139" t="s">
        <v>30</v>
      </c>
      <c r="G10" s="139" t="s">
        <v>31</v>
      </c>
      <c r="H10" s="139" t="s">
        <v>58</v>
      </c>
      <c r="I10" s="139" t="s">
        <v>33</v>
      </c>
      <c r="J10" s="214">
        <v>7.5270061728395067E-3</v>
      </c>
      <c r="K10" s="215">
        <v>21</v>
      </c>
      <c r="L10" s="143" t="s">
        <v>41</v>
      </c>
      <c r="M10" s="198">
        <f t="shared" si="0"/>
        <v>444498</v>
      </c>
      <c r="N10" s="138" t="s">
        <v>59</v>
      </c>
      <c r="O10" s="204">
        <v>243594</v>
      </c>
      <c r="P10" s="205">
        <f>ROUNDDOWN(O10*0.4,0)</f>
        <v>97437</v>
      </c>
      <c r="Q10" s="229">
        <f t="shared" si="1"/>
        <v>0.54802046353414413</v>
      </c>
      <c r="R10" s="204">
        <v>47382</v>
      </c>
      <c r="S10" s="230">
        <f t="shared" si="2"/>
        <v>0.10659665510306009</v>
      </c>
      <c r="T10" s="231">
        <v>153522</v>
      </c>
      <c r="U10" s="232">
        <f t="shared" si="3"/>
        <v>0.34538288136279577</v>
      </c>
      <c r="V10" s="231">
        <f>T10/224157*68566</f>
        <v>46959.896197754257</v>
      </c>
      <c r="W10" s="181"/>
      <c r="X10" s="154"/>
      <c r="Y10" s="6"/>
      <c r="Z10" s="6"/>
      <c r="AA10" s="6"/>
      <c r="AB10" s="6"/>
      <c r="AC10" s="6"/>
      <c r="AD10" s="6"/>
      <c r="AE10" s="6"/>
      <c r="AF10" s="6"/>
    </row>
    <row r="11" spans="1:32" s="45" customFormat="1" ht="17" customHeight="1" x14ac:dyDescent="0.2">
      <c r="A11" s="180">
        <v>9</v>
      </c>
      <c r="B11" s="138" t="s">
        <v>55</v>
      </c>
      <c r="C11" s="138" t="s">
        <v>56</v>
      </c>
      <c r="D11" s="138" t="s">
        <v>509</v>
      </c>
      <c r="E11" s="139" t="s">
        <v>29</v>
      </c>
      <c r="F11" s="139" t="s">
        <v>30</v>
      </c>
      <c r="G11" s="139" t="s">
        <v>31</v>
      </c>
      <c r="H11" s="139" t="s">
        <v>74</v>
      </c>
      <c r="I11" s="139" t="s">
        <v>33</v>
      </c>
      <c r="J11" s="214">
        <v>1.013103505324074E-2</v>
      </c>
      <c r="K11" s="215">
        <v>28</v>
      </c>
      <c r="L11" s="143" t="s">
        <v>41</v>
      </c>
      <c r="M11" s="198">
        <f t="shared" si="0"/>
        <v>315174</v>
      </c>
      <c r="N11" s="138" t="s">
        <v>59</v>
      </c>
      <c r="O11" s="204">
        <v>227533</v>
      </c>
      <c r="P11" s="205">
        <f>ROUNDDOWN(O11*0.4,0)</f>
        <v>91013</v>
      </c>
      <c r="Q11" s="229">
        <f t="shared" si="1"/>
        <v>0.72192820473770047</v>
      </c>
      <c r="R11" s="204">
        <v>34132</v>
      </c>
      <c r="S11" s="230">
        <f t="shared" si="2"/>
        <v>0.10829573505428747</v>
      </c>
      <c r="T11" s="231">
        <v>53509</v>
      </c>
      <c r="U11" s="232">
        <f t="shared" si="3"/>
        <v>0.16977606020801209</v>
      </c>
      <c r="V11" s="231">
        <f>T11/412702*144723</f>
        <v>18764.103413601097</v>
      </c>
      <c r="W11" s="181"/>
      <c r="X11" s="154"/>
      <c r="Y11" s="6"/>
      <c r="Z11" s="6"/>
      <c r="AA11" s="6"/>
      <c r="AB11" s="6"/>
      <c r="AC11" s="6"/>
      <c r="AD11" s="6"/>
      <c r="AE11" s="6"/>
      <c r="AF11" s="6"/>
    </row>
    <row r="12" spans="1:32" s="45" customFormat="1" ht="17" customHeight="1" x14ac:dyDescent="0.2">
      <c r="A12" s="180">
        <v>10</v>
      </c>
      <c r="B12" s="138" t="s">
        <v>26</v>
      </c>
      <c r="C12" s="138" t="s">
        <v>27</v>
      </c>
      <c r="D12" s="138" t="s">
        <v>77</v>
      </c>
      <c r="E12" s="139" t="s">
        <v>29</v>
      </c>
      <c r="F12" s="139" t="s">
        <v>30</v>
      </c>
      <c r="G12" s="139" t="s">
        <v>31</v>
      </c>
      <c r="H12" s="139" t="s">
        <v>78</v>
      </c>
      <c r="I12" s="139" t="s">
        <v>33</v>
      </c>
      <c r="J12" s="216">
        <v>1.1168981481481481E-2</v>
      </c>
      <c r="K12" s="217">
        <v>27</v>
      </c>
      <c r="L12" s="143" t="s">
        <v>41</v>
      </c>
      <c r="M12" s="198">
        <f t="shared" si="0"/>
        <v>278348</v>
      </c>
      <c r="N12" s="138" t="s">
        <v>42</v>
      </c>
      <c r="O12" s="206">
        <v>132994</v>
      </c>
      <c r="P12" s="207">
        <v>87306</v>
      </c>
      <c r="Q12" s="233">
        <f t="shared" si="1"/>
        <v>0.47779757713366</v>
      </c>
      <c r="R12" s="198">
        <v>0</v>
      </c>
      <c r="S12" s="230">
        <f t="shared" si="2"/>
        <v>0</v>
      </c>
      <c r="T12" s="206">
        <v>145354</v>
      </c>
      <c r="U12" s="233">
        <f t="shared" si="3"/>
        <v>0.52220242286634</v>
      </c>
      <c r="V12" s="234">
        <v>68961</v>
      </c>
      <c r="W12" s="181"/>
      <c r="X12" s="154"/>
      <c r="Y12" s="6"/>
      <c r="Z12" s="6"/>
      <c r="AA12" s="6"/>
      <c r="AB12" s="6"/>
      <c r="AC12" s="6"/>
      <c r="AD12" s="6"/>
      <c r="AE12" s="6"/>
      <c r="AF12" s="6"/>
    </row>
    <row r="13" spans="1:32" s="45" customFormat="1" ht="17" customHeight="1" x14ac:dyDescent="0.2">
      <c r="A13" s="180">
        <v>11</v>
      </c>
      <c r="B13" s="170" t="s">
        <v>48</v>
      </c>
      <c r="C13" s="171" t="s">
        <v>49</v>
      </c>
      <c r="D13" s="172" t="s">
        <v>118</v>
      </c>
      <c r="E13" s="142" t="s">
        <v>29</v>
      </c>
      <c r="F13" s="143" t="s">
        <v>30</v>
      </c>
      <c r="G13" s="143" t="s">
        <v>119</v>
      </c>
      <c r="H13" s="143" t="s">
        <v>120</v>
      </c>
      <c r="I13" s="143" t="s">
        <v>33</v>
      </c>
      <c r="J13" s="214">
        <v>5.1041666666666666E-2</v>
      </c>
      <c r="K13" s="215">
        <v>5</v>
      </c>
      <c r="L13" s="143" t="s">
        <v>41</v>
      </c>
      <c r="M13" s="198">
        <f t="shared" si="0"/>
        <v>252928</v>
      </c>
      <c r="N13" s="138" t="s">
        <v>87</v>
      </c>
      <c r="O13" s="198">
        <v>101957</v>
      </c>
      <c r="P13" s="206"/>
      <c r="Q13" s="233">
        <f t="shared" si="1"/>
        <v>0.40310681300607287</v>
      </c>
      <c r="R13" s="198"/>
      <c r="S13" s="237">
        <f t="shared" si="2"/>
        <v>0</v>
      </c>
      <c r="T13" s="208">
        <v>150971</v>
      </c>
      <c r="U13" s="238">
        <f t="shared" si="3"/>
        <v>0.59689318699392713</v>
      </c>
      <c r="V13" s="208">
        <v>65681</v>
      </c>
      <c r="W13" s="181"/>
      <c r="X13" s="154"/>
      <c r="Y13" s="6"/>
      <c r="Z13" s="6"/>
      <c r="AA13" s="6"/>
      <c r="AB13" s="6"/>
      <c r="AC13" s="6"/>
      <c r="AD13" s="6"/>
      <c r="AE13" s="6"/>
      <c r="AF13" s="6"/>
    </row>
    <row r="14" spans="1:32" s="45" customFormat="1" ht="17" customHeight="1" x14ac:dyDescent="0.2">
      <c r="A14" s="180">
        <v>12</v>
      </c>
      <c r="B14" s="170" t="s">
        <v>48</v>
      </c>
      <c r="C14" s="171" t="s">
        <v>49</v>
      </c>
      <c r="D14" s="172" t="s">
        <v>79</v>
      </c>
      <c r="E14" s="142" t="s">
        <v>29</v>
      </c>
      <c r="F14" s="143" t="s">
        <v>80</v>
      </c>
      <c r="G14" s="143" t="s">
        <v>81</v>
      </c>
      <c r="H14" s="143" t="s">
        <v>82</v>
      </c>
      <c r="I14" s="142" t="s">
        <v>52</v>
      </c>
      <c r="J14" s="217">
        <v>0</v>
      </c>
      <c r="K14" s="217">
        <v>0</v>
      </c>
      <c r="L14" s="143" t="s">
        <v>53</v>
      </c>
      <c r="M14" s="198">
        <f t="shared" si="0"/>
        <v>187258</v>
      </c>
      <c r="N14" s="138" t="s">
        <v>87</v>
      </c>
      <c r="O14" s="206">
        <v>144550</v>
      </c>
      <c r="P14" s="206"/>
      <c r="Q14" s="233">
        <f t="shared" si="1"/>
        <v>0.77192963718506014</v>
      </c>
      <c r="R14" s="206"/>
      <c r="S14" s="237">
        <f t="shared" si="2"/>
        <v>0</v>
      </c>
      <c r="T14" s="206">
        <v>42708</v>
      </c>
      <c r="U14" s="238">
        <f t="shared" si="3"/>
        <v>0.22807036281493981</v>
      </c>
      <c r="V14" s="206">
        <v>7177</v>
      </c>
      <c r="W14" s="181"/>
      <c r="X14" s="154"/>
      <c r="Y14" s="6"/>
      <c r="Z14" s="6"/>
      <c r="AA14" s="6"/>
      <c r="AB14" s="6"/>
      <c r="AC14" s="6"/>
      <c r="AD14" s="6"/>
      <c r="AE14" s="6"/>
      <c r="AF14" s="6"/>
    </row>
    <row r="15" spans="1:32" s="45" customFormat="1" ht="17" customHeight="1" x14ac:dyDescent="0.2">
      <c r="A15" s="180">
        <v>13</v>
      </c>
      <c r="B15" s="172" t="s">
        <v>524</v>
      </c>
      <c r="C15" s="176" t="s">
        <v>44</v>
      </c>
      <c r="D15" s="172" t="s">
        <v>45</v>
      </c>
      <c r="E15" s="172" t="s">
        <v>29</v>
      </c>
      <c r="F15" s="173" t="s">
        <v>30</v>
      </c>
      <c r="G15" s="173" t="s">
        <v>31</v>
      </c>
      <c r="H15" s="173" t="s">
        <v>46</v>
      </c>
      <c r="I15" s="172" t="s">
        <v>33</v>
      </c>
      <c r="J15" s="220">
        <v>2.3101851851851853E-2</v>
      </c>
      <c r="K15" s="221">
        <v>4</v>
      </c>
      <c r="L15" s="173" t="s">
        <v>41</v>
      </c>
      <c r="M15" s="200">
        <f t="shared" si="0"/>
        <v>179228</v>
      </c>
      <c r="N15" s="172" t="s">
        <v>47</v>
      </c>
      <c r="O15" s="209">
        <v>25181</v>
      </c>
      <c r="P15" s="209">
        <v>13976</v>
      </c>
      <c r="Q15" s="239">
        <f t="shared" si="1"/>
        <v>0.14049702055482402</v>
      </c>
      <c r="R15" s="209">
        <f>11920+14477+14749+26192</f>
        <v>67338</v>
      </c>
      <c r="S15" s="240">
        <f t="shared" si="2"/>
        <v>0.3757113843819046</v>
      </c>
      <c r="T15" s="209">
        <v>86709</v>
      </c>
      <c r="U15" s="239">
        <f t="shared" si="3"/>
        <v>0.48379159506327135</v>
      </c>
      <c r="V15" s="209">
        <v>33893</v>
      </c>
      <c r="W15" s="181"/>
      <c r="X15" s="154"/>
      <c r="Y15" s="6"/>
      <c r="Z15" s="6"/>
      <c r="AA15" s="6"/>
      <c r="AB15" s="6"/>
      <c r="AC15" s="6"/>
      <c r="AD15" s="6"/>
      <c r="AE15" s="6"/>
      <c r="AF15" s="6"/>
    </row>
    <row r="16" spans="1:32" s="45" customFormat="1" ht="17" customHeight="1" x14ac:dyDescent="0.2">
      <c r="A16" s="180">
        <v>14</v>
      </c>
      <c r="B16" s="177" t="s">
        <v>37</v>
      </c>
      <c r="C16" s="174" t="s">
        <v>37</v>
      </c>
      <c r="D16" s="174" t="s">
        <v>514</v>
      </c>
      <c r="E16" s="174" t="s">
        <v>29</v>
      </c>
      <c r="F16" s="177" t="s">
        <v>64</v>
      </c>
      <c r="G16" s="177"/>
      <c r="H16" s="191" t="s">
        <v>93</v>
      </c>
      <c r="I16" s="174" t="s">
        <v>33</v>
      </c>
      <c r="J16" s="218">
        <v>1.7361111111111112E-2</v>
      </c>
      <c r="K16" s="219">
        <v>2</v>
      </c>
      <c r="L16" s="143" t="s">
        <v>41</v>
      </c>
      <c r="M16" s="199">
        <f>O16</f>
        <v>171739</v>
      </c>
      <c r="N16" s="174" t="s">
        <v>42</v>
      </c>
      <c r="O16" s="201">
        <v>171739</v>
      </c>
      <c r="P16" s="201">
        <v>99505</v>
      </c>
      <c r="Q16" s="235"/>
      <c r="R16" s="201">
        <v>0</v>
      </c>
      <c r="S16" s="236"/>
      <c r="T16" s="201"/>
      <c r="U16" s="235"/>
      <c r="V16" s="201"/>
      <c r="W16" s="181"/>
      <c r="X16" s="154"/>
      <c r="Y16" s="6"/>
      <c r="Z16" s="6"/>
      <c r="AA16" s="6"/>
      <c r="AB16" s="6"/>
      <c r="AC16" s="6"/>
      <c r="AD16" s="6"/>
      <c r="AE16" s="6"/>
      <c r="AF16" s="6"/>
    </row>
    <row r="17" spans="1:32" s="45" customFormat="1" ht="17" customHeight="1" x14ac:dyDescent="0.2">
      <c r="A17" s="180">
        <v>15</v>
      </c>
      <c r="B17" s="170" t="s">
        <v>48</v>
      </c>
      <c r="C17" s="174" t="s">
        <v>504</v>
      </c>
      <c r="D17" s="175" t="s">
        <v>84</v>
      </c>
      <c r="E17" s="142" t="s">
        <v>29</v>
      </c>
      <c r="F17" s="143" t="s">
        <v>64</v>
      </c>
      <c r="G17" s="143" t="s">
        <v>85</v>
      </c>
      <c r="H17" s="143" t="s">
        <v>86</v>
      </c>
      <c r="I17" s="142" t="s">
        <v>33</v>
      </c>
      <c r="J17" s="216">
        <v>2.5740740740740741E-2</v>
      </c>
      <c r="K17" s="217">
        <v>5</v>
      </c>
      <c r="L17" s="143" t="s">
        <v>53</v>
      </c>
      <c r="M17" s="198">
        <f>O17+R17+T17</f>
        <v>171737</v>
      </c>
      <c r="N17" s="138" t="s">
        <v>87</v>
      </c>
      <c r="O17" s="206">
        <v>62670</v>
      </c>
      <c r="P17" s="206"/>
      <c r="Q17" s="233">
        <f>O17/M17</f>
        <v>0.36491845088711228</v>
      </c>
      <c r="R17" s="206"/>
      <c r="S17" s="237">
        <f>R17/M17</f>
        <v>0</v>
      </c>
      <c r="T17" s="206">
        <v>109067</v>
      </c>
      <c r="U17" s="238">
        <f>T17/M17</f>
        <v>0.63508154911288772</v>
      </c>
      <c r="V17" s="206">
        <v>49210</v>
      </c>
      <c r="W17" s="181"/>
      <c r="X17" s="154"/>
      <c r="Y17" s="6"/>
      <c r="Z17" s="6"/>
      <c r="AA17" s="6"/>
      <c r="AB17" s="6"/>
      <c r="AC17" s="6"/>
      <c r="AD17" s="6"/>
      <c r="AE17" s="6"/>
      <c r="AF17" s="6"/>
    </row>
    <row r="18" spans="1:32" s="45" customFormat="1" ht="17" customHeight="1" x14ac:dyDescent="0.2">
      <c r="A18" s="180">
        <v>16</v>
      </c>
      <c r="B18" s="174" t="s">
        <v>37</v>
      </c>
      <c r="C18" s="174" t="s">
        <v>37</v>
      </c>
      <c r="D18" s="174" t="s">
        <v>517</v>
      </c>
      <c r="E18" s="174" t="s">
        <v>29</v>
      </c>
      <c r="F18" s="177" t="s">
        <v>89</v>
      </c>
      <c r="G18" s="177" t="s">
        <v>90</v>
      </c>
      <c r="H18" s="191" t="s">
        <v>91</v>
      </c>
      <c r="I18" s="174" t="s">
        <v>33</v>
      </c>
      <c r="J18" s="218">
        <v>5.2083333333333336E-2</v>
      </c>
      <c r="K18" s="219">
        <v>4</v>
      </c>
      <c r="L18" s="143" t="s">
        <v>41</v>
      </c>
      <c r="M18" s="199">
        <f>O18</f>
        <v>146439</v>
      </c>
      <c r="N18" s="174" t="s">
        <v>42</v>
      </c>
      <c r="O18" s="201">
        <v>146439</v>
      </c>
      <c r="P18" s="201">
        <v>74614</v>
      </c>
      <c r="Q18" s="235"/>
      <c r="R18" s="201">
        <v>0</v>
      </c>
      <c r="S18" s="236"/>
      <c r="T18" s="201"/>
      <c r="U18" s="235"/>
      <c r="V18" s="201"/>
      <c r="W18" s="181"/>
      <c r="X18" s="154"/>
      <c r="Y18" s="6"/>
      <c r="Z18" s="6"/>
      <c r="AA18" s="6"/>
      <c r="AB18" s="6"/>
      <c r="AC18" s="6"/>
      <c r="AD18" s="6"/>
      <c r="AE18" s="6"/>
      <c r="AF18" s="6"/>
    </row>
    <row r="19" spans="1:32" s="45" customFormat="1" ht="17" customHeight="1" x14ac:dyDescent="0.2">
      <c r="A19" s="180">
        <v>17</v>
      </c>
      <c r="B19" s="138" t="s">
        <v>26</v>
      </c>
      <c r="C19" s="138" t="s">
        <v>27</v>
      </c>
      <c r="D19" s="138" t="s">
        <v>101</v>
      </c>
      <c r="E19" s="139" t="s">
        <v>29</v>
      </c>
      <c r="F19" s="139" t="s">
        <v>102</v>
      </c>
      <c r="G19" s="139" t="s">
        <v>36</v>
      </c>
      <c r="H19" s="139" t="s">
        <v>103</v>
      </c>
      <c r="I19" s="139" t="s">
        <v>33</v>
      </c>
      <c r="J19" s="216">
        <v>2.8518518518518519E-2</v>
      </c>
      <c r="K19" s="217">
        <v>4</v>
      </c>
      <c r="L19" s="143" t="s">
        <v>41</v>
      </c>
      <c r="M19" s="198">
        <f>O19+R19+T19</f>
        <v>136116</v>
      </c>
      <c r="N19" s="138" t="s">
        <v>42</v>
      </c>
      <c r="O19" s="206">
        <v>107302</v>
      </c>
      <c r="P19" s="207">
        <v>66834</v>
      </c>
      <c r="Q19" s="233">
        <f>O19/M19</f>
        <v>0.78831290957712541</v>
      </c>
      <c r="R19" s="198">
        <v>0</v>
      </c>
      <c r="S19" s="230">
        <f>R19/M19</f>
        <v>0</v>
      </c>
      <c r="T19" s="206">
        <v>28814</v>
      </c>
      <c r="U19" s="233">
        <f>T19/M19</f>
        <v>0.21168709042287462</v>
      </c>
      <c r="V19" s="234">
        <v>19344</v>
      </c>
      <c r="W19" s="181"/>
      <c r="X19" s="154"/>
      <c r="Y19" s="6"/>
      <c r="Z19" s="6"/>
      <c r="AA19" s="6"/>
      <c r="AB19" s="6"/>
      <c r="AC19" s="6"/>
      <c r="AD19" s="6"/>
      <c r="AE19" s="6"/>
      <c r="AF19" s="6"/>
    </row>
    <row r="20" spans="1:32" s="45" customFormat="1" ht="17" customHeight="1" x14ac:dyDescent="0.2">
      <c r="A20" s="180">
        <v>18</v>
      </c>
      <c r="B20" s="138" t="s">
        <v>66</v>
      </c>
      <c r="C20" s="138" t="s">
        <v>67</v>
      </c>
      <c r="D20" s="138" t="s">
        <v>68</v>
      </c>
      <c r="E20" s="139" t="s">
        <v>29</v>
      </c>
      <c r="F20" s="139" t="s">
        <v>64</v>
      </c>
      <c r="G20" s="139"/>
      <c r="H20" s="139" t="s">
        <v>69</v>
      </c>
      <c r="I20" s="139" t="s">
        <v>33</v>
      </c>
      <c r="J20" s="216">
        <v>0</v>
      </c>
      <c r="K20" s="217">
        <v>0</v>
      </c>
      <c r="L20" s="143" t="s">
        <v>41</v>
      </c>
      <c r="M20" s="198">
        <f>O20+R20+T20</f>
        <v>132723</v>
      </c>
      <c r="N20" s="138" t="s">
        <v>70</v>
      </c>
      <c r="O20" s="206">
        <v>75923</v>
      </c>
      <c r="P20" s="206">
        <v>25582</v>
      </c>
      <c r="Q20" s="233">
        <f>O20/M20</f>
        <v>0.5720410177587909</v>
      </c>
      <c r="R20" s="206">
        <v>0</v>
      </c>
      <c r="S20" s="230">
        <f>R20/M20</f>
        <v>0</v>
      </c>
      <c r="T20" s="206">
        <v>56800</v>
      </c>
      <c r="U20" s="233">
        <f>T20/M20</f>
        <v>0.42795898224120915</v>
      </c>
      <c r="V20" s="206">
        <v>29500</v>
      </c>
      <c r="W20" s="183"/>
      <c r="X20" s="156"/>
      <c r="Y20" s="24"/>
      <c r="Z20" s="24"/>
      <c r="AA20" s="24"/>
      <c r="AB20" s="24"/>
      <c r="AC20" s="24"/>
      <c r="AD20" s="24"/>
      <c r="AE20" s="24"/>
      <c r="AF20" s="24"/>
    </row>
    <row r="21" spans="1:32" s="45" customFormat="1" ht="17" customHeight="1" x14ac:dyDescent="0.2">
      <c r="A21" s="180">
        <v>19</v>
      </c>
      <c r="B21" s="172" t="s">
        <v>524</v>
      </c>
      <c r="C21" s="176" t="s">
        <v>44</v>
      </c>
      <c r="D21" s="172" t="s">
        <v>97</v>
      </c>
      <c r="E21" s="172" t="s">
        <v>29</v>
      </c>
      <c r="F21" s="173" t="s">
        <v>30</v>
      </c>
      <c r="G21" s="173" t="s">
        <v>98</v>
      </c>
      <c r="H21" s="173" t="s">
        <v>99</v>
      </c>
      <c r="I21" s="172" t="s">
        <v>33</v>
      </c>
      <c r="J21" s="220">
        <v>3.9224537037037037E-2</v>
      </c>
      <c r="K21" s="221">
        <v>4</v>
      </c>
      <c r="L21" s="173" t="s">
        <v>163</v>
      </c>
      <c r="M21" s="200">
        <f>O21+R21+T21</f>
        <v>130431</v>
      </c>
      <c r="N21" s="172" t="s">
        <v>47</v>
      </c>
      <c r="O21" s="209">
        <v>74134</v>
      </c>
      <c r="P21" s="209">
        <v>45021</v>
      </c>
      <c r="Q21" s="239">
        <f>O21/M21</f>
        <v>0.56837714960400521</v>
      </c>
      <c r="R21" s="209">
        <v>0</v>
      </c>
      <c r="S21" s="240">
        <f>R21/M21</f>
        <v>0</v>
      </c>
      <c r="T21" s="209">
        <v>56297</v>
      </c>
      <c r="U21" s="239">
        <f>T21/M21</f>
        <v>0.43162285039599479</v>
      </c>
      <c r="V21" s="209">
        <v>22278</v>
      </c>
      <c r="W21" s="181"/>
      <c r="X21" s="154"/>
      <c r="Y21" s="6"/>
      <c r="Z21" s="6"/>
      <c r="AA21" s="6"/>
      <c r="AB21" s="6"/>
      <c r="AC21" s="6"/>
      <c r="AD21" s="6"/>
      <c r="AE21" s="6"/>
      <c r="AF21" s="6"/>
    </row>
    <row r="22" spans="1:32" s="45" customFormat="1" ht="17" customHeight="1" x14ac:dyDescent="0.2">
      <c r="A22" s="180">
        <v>20</v>
      </c>
      <c r="B22" s="138" t="s">
        <v>26</v>
      </c>
      <c r="C22" s="138" t="s">
        <v>27</v>
      </c>
      <c r="D22" s="138" t="s">
        <v>94</v>
      </c>
      <c r="E22" s="139" t="s">
        <v>29</v>
      </c>
      <c r="F22" s="139" t="s">
        <v>95</v>
      </c>
      <c r="G22" s="139" t="s">
        <v>36</v>
      </c>
      <c r="H22" s="139" t="s">
        <v>96</v>
      </c>
      <c r="I22" s="139" t="s">
        <v>33</v>
      </c>
      <c r="J22" s="216">
        <v>4.8171296296296295E-2</v>
      </c>
      <c r="K22" s="217">
        <v>5</v>
      </c>
      <c r="L22" s="143" t="s">
        <v>41</v>
      </c>
      <c r="M22" s="198">
        <f>O22+R22+T22</f>
        <v>117524</v>
      </c>
      <c r="N22" s="138" t="s">
        <v>42</v>
      </c>
      <c r="O22" s="206">
        <v>76227</v>
      </c>
      <c r="P22" s="207">
        <v>44493</v>
      </c>
      <c r="Q22" s="233">
        <f>O22/M22</f>
        <v>0.64860794390932919</v>
      </c>
      <c r="R22" s="198">
        <v>0</v>
      </c>
      <c r="S22" s="230">
        <f>R22/M22</f>
        <v>0</v>
      </c>
      <c r="T22" s="206">
        <v>41297</v>
      </c>
      <c r="U22" s="233">
        <f>T22/M22</f>
        <v>0.35139205609067087</v>
      </c>
      <c r="V22" s="234">
        <v>19237</v>
      </c>
      <c r="W22" s="181"/>
      <c r="X22" s="154"/>
      <c r="Y22" s="6"/>
      <c r="Z22" s="6"/>
      <c r="AA22" s="6"/>
      <c r="AB22" s="6"/>
      <c r="AC22" s="6"/>
      <c r="AD22" s="6"/>
      <c r="AE22" s="6"/>
      <c r="AF22" s="6"/>
    </row>
    <row r="23" spans="1:32" s="45" customFormat="1" ht="17" customHeight="1" x14ac:dyDescent="0.2">
      <c r="A23" s="180">
        <v>21</v>
      </c>
      <c r="B23" s="177" t="s">
        <v>37</v>
      </c>
      <c r="C23" s="174" t="s">
        <v>37</v>
      </c>
      <c r="D23" s="174" t="s">
        <v>520</v>
      </c>
      <c r="E23" s="174" t="s">
        <v>29</v>
      </c>
      <c r="F23" s="177" t="s">
        <v>102</v>
      </c>
      <c r="G23" s="177"/>
      <c r="H23" s="174"/>
      <c r="I23" s="177" t="s">
        <v>33</v>
      </c>
      <c r="J23" s="218">
        <v>2.0833333333333332E-2</v>
      </c>
      <c r="K23" s="219">
        <v>3</v>
      </c>
      <c r="L23" s="143" t="s">
        <v>41</v>
      </c>
      <c r="M23" s="199">
        <f>O23</f>
        <v>112699</v>
      </c>
      <c r="N23" s="174" t="s">
        <v>42</v>
      </c>
      <c r="O23" s="201">
        <v>112699</v>
      </c>
      <c r="P23" s="201">
        <v>57101</v>
      </c>
      <c r="Q23" s="241"/>
      <c r="R23" s="201"/>
      <c r="S23" s="242"/>
      <c r="T23" s="201"/>
      <c r="U23" s="241"/>
      <c r="V23" s="201"/>
      <c r="W23" s="184"/>
      <c r="X23" s="156"/>
      <c r="Y23" s="24"/>
      <c r="Z23" s="24"/>
      <c r="AA23" s="24"/>
      <c r="AB23" s="24"/>
      <c r="AC23" s="24"/>
      <c r="AD23" s="24"/>
      <c r="AE23" s="24"/>
      <c r="AF23" s="24"/>
    </row>
    <row r="24" spans="1:32" s="45" customFormat="1" ht="17" customHeight="1" x14ac:dyDescent="0.2">
      <c r="A24" s="180">
        <v>22</v>
      </c>
      <c r="B24" s="138" t="s">
        <v>26</v>
      </c>
      <c r="C24" s="138" t="s">
        <v>27</v>
      </c>
      <c r="D24" s="138" t="s">
        <v>139</v>
      </c>
      <c r="E24" s="139" t="s">
        <v>29</v>
      </c>
      <c r="F24" s="139" t="s">
        <v>140</v>
      </c>
      <c r="G24" s="139" t="s">
        <v>36</v>
      </c>
      <c r="H24" s="139" t="s">
        <v>141</v>
      </c>
      <c r="I24" s="139" t="s">
        <v>33</v>
      </c>
      <c r="J24" s="216">
        <v>2.1122685185185185E-2</v>
      </c>
      <c r="K24" s="217">
        <v>8</v>
      </c>
      <c r="L24" s="143" t="s">
        <v>41</v>
      </c>
      <c r="M24" s="198">
        <f>O24+R24+T24</f>
        <v>102457</v>
      </c>
      <c r="N24" s="138" t="s">
        <v>42</v>
      </c>
      <c r="O24" s="206">
        <v>78024</v>
      </c>
      <c r="P24" s="207">
        <v>55426</v>
      </c>
      <c r="Q24" s="233">
        <f>O24/M24</f>
        <v>0.76152922689518532</v>
      </c>
      <c r="R24" s="198">
        <v>0</v>
      </c>
      <c r="S24" s="230">
        <f>R24/M24</f>
        <v>0</v>
      </c>
      <c r="T24" s="206">
        <v>24433</v>
      </c>
      <c r="U24" s="233">
        <f>T24/M24</f>
        <v>0.23847077310481471</v>
      </c>
      <c r="V24" s="234">
        <v>18463</v>
      </c>
      <c r="W24" s="181"/>
      <c r="X24" s="154"/>
      <c r="Y24" s="6"/>
      <c r="Z24" s="6"/>
      <c r="AA24" s="6"/>
      <c r="AB24" s="6"/>
      <c r="AC24" s="6"/>
      <c r="AD24" s="6"/>
      <c r="AE24" s="6"/>
      <c r="AF24" s="6"/>
    </row>
    <row r="25" spans="1:32" s="45" customFormat="1" ht="17" customHeight="1" x14ac:dyDescent="0.2">
      <c r="A25" s="180">
        <v>23</v>
      </c>
      <c r="B25" s="174" t="s">
        <v>37</v>
      </c>
      <c r="C25" s="174" t="s">
        <v>37</v>
      </c>
      <c r="D25" s="174" t="s">
        <v>107</v>
      </c>
      <c r="E25" s="174" t="s">
        <v>29</v>
      </c>
      <c r="F25" s="177" t="s">
        <v>64</v>
      </c>
      <c r="G25" s="177" t="s">
        <v>85</v>
      </c>
      <c r="H25" s="191" t="s">
        <v>108</v>
      </c>
      <c r="I25" s="174" t="s">
        <v>33</v>
      </c>
      <c r="J25" s="218">
        <v>2.0833333333333332E-2</v>
      </c>
      <c r="K25" s="219">
        <v>4</v>
      </c>
      <c r="L25" s="143" t="s">
        <v>41</v>
      </c>
      <c r="M25" s="199">
        <f>O25</f>
        <v>96501</v>
      </c>
      <c r="N25" s="174" t="s">
        <v>42</v>
      </c>
      <c r="O25" s="201">
        <v>96501</v>
      </c>
      <c r="P25" s="201">
        <v>47514</v>
      </c>
      <c r="Q25" s="235"/>
      <c r="R25" s="201">
        <v>0</v>
      </c>
      <c r="S25" s="236"/>
      <c r="T25" s="201"/>
      <c r="U25" s="235"/>
      <c r="V25" s="201"/>
      <c r="W25" s="181"/>
      <c r="X25" s="154"/>
      <c r="Y25" s="6"/>
      <c r="Z25" s="6"/>
      <c r="AA25" s="6"/>
      <c r="AB25" s="6"/>
      <c r="AC25" s="6"/>
      <c r="AD25" s="6"/>
      <c r="AE25" s="6"/>
      <c r="AF25" s="6"/>
    </row>
    <row r="26" spans="1:32" s="45" customFormat="1" ht="17" customHeight="1" x14ac:dyDescent="0.2">
      <c r="A26" s="180">
        <v>24</v>
      </c>
      <c r="B26" s="174" t="s">
        <v>37</v>
      </c>
      <c r="C26" s="174" t="s">
        <v>37</v>
      </c>
      <c r="D26" s="174" t="s">
        <v>511</v>
      </c>
      <c r="E26" s="174" t="s">
        <v>29</v>
      </c>
      <c r="F26" s="177" t="s">
        <v>308</v>
      </c>
      <c r="G26" s="177" t="s">
        <v>105</v>
      </c>
      <c r="H26" s="191" t="s">
        <v>106</v>
      </c>
      <c r="I26" s="174" t="s">
        <v>33</v>
      </c>
      <c r="J26" s="218">
        <v>3.4722222222222224E-2</v>
      </c>
      <c r="K26" s="219">
        <v>2</v>
      </c>
      <c r="L26" s="143" t="s">
        <v>41</v>
      </c>
      <c r="M26" s="199">
        <f>O26</f>
        <v>87724</v>
      </c>
      <c r="N26" s="174" t="s">
        <v>42</v>
      </c>
      <c r="O26" s="201">
        <v>87724</v>
      </c>
      <c r="P26" s="201">
        <v>51135</v>
      </c>
      <c r="Q26" s="235"/>
      <c r="R26" s="201">
        <v>0</v>
      </c>
      <c r="S26" s="236"/>
      <c r="T26" s="201"/>
      <c r="U26" s="235"/>
      <c r="V26" s="201"/>
      <c r="W26" s="181"/>
      <c r="X26" s="154"/>
      <c r="Y26" s="6"/>
      <c r="Z26" s="6"/>
      <c r="AA26" s="6"/>
      <c r="AB26" s="6"/>
      <c r="AC26" s="6"/>
      <c r="AD26" s="6"/>
      <c r="AE26" s="6"/>
      <c r="AF26" s="6"/>
    </row>
    <row r="27" spans="1:32" s="45" customFormat="1" ht="17" customHeight="1" x14ac:dyDescent="0.2">
      <c r="A27" s="180">
        <v>25</v>
      </c>
      <c r="B27" s="174" t="s">
        <v>37</v>
      </c>
      <c r="C27" s="174" t="s">
        <v>37</v>
      </c>
      <c r="D27" s="174" t="s">
        <v>124</v>
      </c>
      <c r="E27" s="174" t="s">
        <v>29</v>
      </c>
      <c r="F27" s="177" t="s">
        <v>300</v>
      </c>
      <c r="G27" s="177"/>
      <c r="H27" s="191" t="s">
        <v>125</v>
      </c>
      <c r="I27" s="174" t="s">
        <v>33</v>
      </c>
      <c r="J27" s="218">
        <v>3.4722222222222224E-2</v>
      </c>
      <c r="K27" s="219">
        <v>1</v>
      </c>
      <c r="L27" s="143" t="s">
        <v>41</v>
      </c>
      <c r="M27" s="199">
        <f>O27</f>
        <v>76316</v>
      </c>
      <c r="N27" s="174" t="s">
        <v>42</v>
      </c>
      <c r="O27" s="201">
        <v>76316</v>
      </c>
      <c r="P27" s="201">
        <v>38672</v>
      </c>
      <c r="Q27" s="235"/>
      <c r="R27" s="201">
        <v>0</v>
      </c>
      <c r="S27" s="236"/>
      <c r="T27" s="201"/>
      <c r="U27" s="235"/>
      <c r="V27" s="201"/>
      <c r="W27" s="181"/>
      <c r="X27" s="154"/>
      <c r="Y27" s="6"/>
      <c r="Z27" s="6"/>
      <c r="AA27" s="6"/>
      <c r="AB27" s="6"/>
      <c r="AC27" s="6"/>
      <c r="AD27" s="6"/>
      <c r="AE27" s="6"/>
      <c r="AF27" s="6"/>
    </row>
    <row r="28" spans="1:32" s="45" customFormat="1" ht="17" customHeight="1" x14ac:dyDescent="0.2">
      <c r="A28" s="180">
        <v>26</v>
      </c>
      <c r="B28" s="177" t="s">
        <v>37</v>
      </c>
      <c r="C28" s="174" t="s">
        <v>37</v>
      </c>
      <c r="D28" s="177" t="s">
        <v>121</v>
      </c>
      <c r="E28" s="174" t="s">
        <v>29</v>
      </c>
      <c r="F28" s="177" t="s">
        <v>318</v>
      </c>
      <c r="G28" s="177"/>
      <c r="H28" s="191" t="s">
        <v>123</v>
      </c>
      <c r="I28" s="177" t="s">
        <v>33</v>
      </c>
      <c r="J28" s="218">
        <v>2.0833333333333332E-2</v>
      </c>
      <c r="K28" s="219">
        <v>5</v>
      </c>
      <c r="L28" s="143" t="s">
        <v>41</v>
      </c>
      <c r="M28" s="199">
        <f>O28</f>
        <v>69831</v>
      </c>
      <c r="N28" s="174" t="s">
        <v>42</v>
      </c>
      <c r="O28" s="201">
        <v>69831</v>
      </c>
      <c r="P28" s="201">
        <v>38578</v>
      </c>
      <c r="Q28" s="241"/>
      <c r="R28" s="201">
        <v>0</v>
      </c>
      <c r="S28" s="242"/>
      <c r="T28" s="201"/>
      <c r="U28" s="241"/>
      <c r="V28" s="201"/>
      <c r="W28" s="184"/>
      <c r="X28" s="156"/>
      <c r="Y28" s="24"/>
      <c r="Z28" s="24"/>
      <c r="AA28" s="24"/>
      <c r="AB28" s="24"/>
      <c r="AC28" s="24"/>
      <c r="AD28" s="24"/>
      <c r="AE28" s="24"/>
      <c r="AF28" s="24"/>
    </row>
    <row r="29" spans="1:32" s="45" customFormat="1" ht="17" customHeight="1" x14ac:dyDescent="0.2">
      <c r="A29" s="180">
        <v>27</v>
      </c>
      <c r="B29" s="177" t="s">
        <v>37</v>
      </c>
      <c r="C29" s="174" t="s">
        <v>37</v>
      </c>
      <c r="D29" s="174" t="s">
        <v>513</v>
      </c>
      <c r="E29" s="174" t="s">
        <v>29</v>
      </c>
      <c r="F29" s="177" t="s">
        <v>309</v>
      </c>
      <c r="G29" s="177" t="s">
        <v>373</v>
      </c>
      <c r="H29" s="194" t="s">
        <v>523</v>
      </c>
      <c r="I29" s="174" t="s">
        <v>33</v>
      </c>
      <c r="J29" s="218">
        <v>3.4722222222222224E-2</v>
      </c>
      <c r="K29" s="219">
        <v>0</v>
      </c>
      <c r="L29" s="143" t="s">
        <v>41</v>
      </c>
      <c r="M29" s="199">
        <f>O29</f>
        <v>67982</v>
      </c>
      <c r="N29" s="174" t="s">
        <v>42</v>
      </c>
      <c r="O29" s="201">
        <v>67982</v>
      </c>
      <c r="P29" s="201">
        <v>22994</v>
      </c>
      <c r="Q29" s="241"/>
      <c r="R29" s="201">
        <v>0</v>
      </c>
      <c r="S29" s="242"/>
      <c r="T29" s="201"/>
      <c r="U29" s="241"/>
      <c r="V29" s="201"/>
      <c r="W29" s="184"/>
      <c r="X29" s="156"/>
      <c r="Y29" s="24"/>
      <c r="Z29" s="24"/>
      <c r="AA29" s="24"/>
      <c r="AB29" s="24"/>
      <c r="AC29" s="24"/>
      <c r="AD29" s="24"/>
      <c r="AE29" s="24"/>
      <c r="AF29" s="24"/>
    </row>
    <row r="30" spans="1:32" s="45" customFormat="1" ht="17" customHeight="1" x14ac:dyDescent="0.2">
      <c r="A30" s="180">
        <v>28</v>
      </c>
      <c r="B30" s="138" t="s">
        <v>26</v>
      </c>
      <c r="C30" s="138" t="s">
        <v>27</v>
      </c>
      <c r="D30" s="138" t="s">
        <v>126</v>
      </c>
      <c r="E30" s="139" t="s">
        <v>29</v>
      </c>
      <c r="F30" s="139" t="s">
        <v>127</v>
      </c>
      <c r="G30" s="139" t="s">
        <v>36</v>
      </c>
      <c r="H30" s="139" t="s">
        <v>128</v>
      </c>
      <c r="I30" s="139" t="s">
        <v>33</v>
      </c>
      <c r="J30" s="216">
        <v>4.5648148148148146E-2</v>
      </c>
      <c r="K30" s="217">
        <v>5</v>
      </c>
      <c r="L30" s="143" t="s">
        <v>41</v>
      </c>
      <c r="M30" s="198">
        <f>O30+R30+T30</f>
        <v>66881</v>
      </c>
      <c r="N30" s="138" t="s">
        <v>42</v>
      </c>
      <c r="O30" s="206">
        <v>60742</v>
      </c>
      <c r="P30" s="207">
        <v>41343</v>
      </c>
      <c r="Q30" s="233">
        <f>O30/M30</f>
        <v>0.90821010451398754</v>
      </c>
      <c r="R30" s="198">
        <v>0</v>
      </c>
      <c r="S30" s="230">
        <f>R30/M30</f>
        <v>0</v>
      </c>
      <c r="T30" s="206">
        <v>6139</v>
      </c>
      <c r="U30" s="233">
        <f>T30/M30</f>
        <v>9.1789895486012477E-2</v>
      </c>
      <c r="V30" s="234">
        <v>3750</v>
      </c>
      <c r="W30" s="182"/>
      <c r="X30" s="154"/>
      <c r="Y30" s="6"/>
      <c r="Z30" s="6"/>
      <c r="AA30" s="6"/>
      <c r="AB30" s="6"/>
      <c r="AC30" s="6"/>
      <c r="AD30" s="6"/>
      <c r="AE30" s="6"/>
      <c r="AF30" s="6"/>
    </row>
    <row r="31" spans="1:32" s="45" customFormat="1" ht="17" customHeight="1" x14ac:dyDescent="0.2">
      <c r="A31" s="180">
        <v>29</v>
      </c>
      <c r="B31" s="170" t="s">
        <v>48</v>
      </c>
      <c r="C31" s="174" t="s">
        <v>504</v>
      </c>
      <c r="D31" s="175" t="s">
        <v>115</v>
      </c>
      <c r="E31" s="142" t="s">
        <v>29</v>
      </c>
      <c r="F31" s="143" t="s">
        <v>308</v>
      </c>
      <c r="G31" s="143" t="s">
        <v>116</v>
      </c>
      <c r="H31" s="143" t="s">
        <v>117</v>
      </c>
      <c r="I31" s="142" t="s">
        <v>33</v>
      </c>
      <c r="J31" s="217">
        <v>0</v>
      </c>
      <c r="K31" s="217">
        <v>0</v>
      </c>
      <c r="L31" s="143" t="s">
        <v>53</v>
      </c>
      <c r="M31" s="198">
        <f>O31+R31+T31</f>
        <v>49952</v>
      </c>
      <c r="N31" s="138" t="s">
        <v>87</v>
      </c>
      <c r="O31" s="206">
        <v>22075</v>
      </c>
      <c r="P31" s="206"/>
      <c r="Q31" s="233">
        <f>O31/M31</f>
        <v>0.44192424727738627</v>
      </c>
      <c r="R31" s="206"/>
      <c r="S31" s="237">
        <f>R31/M31</f>
        <v>0</v>
      </c>
      <c r="T31" s="206">
        <v>27877</v>
      </c>
      <c r="U31" s="238">
        <f>T31/M31</f>
        <v>0.55807575272261367</v>
      </c>
      <c r="V31" s="206">
        <v>13428</v>
      </c>
      <c r="W31" s="181"/>
      <c r="X31" s="154"/>
      <c r="Y31" s="6"/>
      <c r="Z31" s="6"/>
      <c r="AA31" s="6"/>
      <c r="AB31" s="6"/>
      <c r="AC31" s="6"/>
      <c r="AD31" s="6"/>
      <c r="AE31" s="6"/>
      <c r="AF31" s="6"/>
    </row>
    <row r="32" spans="1:32" s="45" customFormat="1" ht="17" customHeight="1" x14ac:dyDescent="0.2">
      <c r="A32" s="180">
        <v>30</v>
      </c>
      <c r="B32" s="177" t="s">
        <v>37</v>
      </c>
      <c r="C32" s="174" t="s">
        <v>37</v>
      </c>
      <c r="D32" s="174" t="s">
        <v>516</v>
      </c>
      <c r="E32" s="174" t="s">
        <v>29</v>
      </c>
      <c r="F32" s="177" t="s">
        <v>512</v>
      </c>
      <c r="G32" s="177"/>
      <c r="H32" s="191" t="s">
        <v>132</v>
      </c>
      <c r="I32" s="174" t="s">
        <v>33</v>
      </c>
      <c r="J32" s="222">
        <v>4.1666666666666664E-2</v>
      </c>
      <c r="K32" s="219">
        <v>5</v>
      </c>
      <c r="L32" s="143" t="s">
        <v>41</v>
      </c>
      <c r="M32" s="199">
        <f>O32</f>
        <v>45988</v>
      </c>
      <c r="N32" s="174" t="s">
        <v>42</v>
      </c>
      <c r="O32" s="201">
        <v>45988</v>
      </c>
      <c r="P32" s="201">
        <v>27918</v>
      </c>
      <c r="Q32" s="241"/>
      <c r="R32" s="201">
        <v>0</v>
      </c>
      <c r="S32" s="242"/>
      <c r="T32" s="201"/>
      <c r="U32" s="241"/>
      <c r="V32" s="201"/>
      <c r="W32" s="184"/>
      <c r="X32" s="156"/>
      <c r="Y32" s="24"/>
      <c r="Z32" s="24"/>
      <c r="AA32" s="24"/>
      <c r="AB32" s="24"/>
      <c r="AC32" s="24"/>
      <c r="AD32" s="24"/>
      <c r="AE32" s="24"/>
      <c r="AF32" s="24"/>
    </row>
    <row r="33" spans="1:32" s="45" customFormat="1" ht="17" customHeight="1" x14ac:dyDescent="0.2">
      <c r="A33" s="180">
        <v>31</v>
      </c>
      <c r="B33" s="177" t="s">
        <v>37</v>
      </c>
      <c r="C33" s="174" t="s">
        <v>37</v>
      </c>
      <c r="D33" s="174" t="s">
        <v>145</v>
      </c>
      <c r="E33" s="174" t="s">
        <v>29</v>
      </c>
      <c r="F33" s="177" t="s">
        <v>146</v>
      </c>
      <c r="G33" s="177" t="s">
        <v>147</v>
      </c>
      <c r="H33" s="191" t="s">
        <v>148</v>
      </c>
      <c r="I33" s="174" t="s">
        <v>33</v>
      </c>
      <c r="J33" s="218">
        <v>2.7777777777777776E-2</v>
      </c>
      <c r="K33" s="219">
        <v>4</v>
      </c>
      <c r="L33" s="143" t="s">
        <v>41</v>
      </c>
      <c r="M33" s="199">
        <f>O33</f>
        <v>44462</v>
      </c>
      <c r="N33" s="174" t="s">
        <v>42</v>
      </c>
      <c r="O33" s="201">
        <v>44462</v>
      </c>
      <c r="P33" s="201">
        <v>32087</v>
      </c>
      <c r="Q33" s="241"/>
      <c r="R33" s="201">
        <v>0</v>
      </c>
      <c r="S33" s="242"/>
      <c r="T33" s="201"/>
      <c r="U33" s="241"/>
      <c r="V33" s="201"/>
      <c r="W33" s="184"/>
      <c r="X33" s="157"/>
      <c r="Y33" s="30"/>
      <c r="Z33" s="30"/>
      <c r="AA33" s="30"/>
      <c r="AB33" s="30"/>
      <c r="AC33" s="30"/>
      <c r="AD33" s="30"/>
      <c r="AE33" s="30"/>
      <c r="AF33" s="30"/>
    </row>
    <row r="34" spans="1:32" s="45" customFormat="1" ht="17" customHeight="1" x14ac:dyDescent="0.2">
      <c r="A34" s="180">
        <v>32</v>
      </c>
      <c r="B34" s="138" t="s">
        <v>26</v>
      </c>
      <c r="C34" s="138" t="s">
        <v>27</v>
      </c>
      <c r="D34" s="138" t="s">
        <v>109</v>
      </c>
      <c r="E34" s="139" t="s">
        <v>29</v>
      </c>
      <c r="F34" s="139" t="s">
        <v>110</v>
      </c>
      <c r="G34" s="139" t="s">
        <v>36</v>
      </c>
      <c r="H34" s="139" t="s">
        <v>111</v>
      </c>
      <c r="I34" s="139" t="s">
        <v>33</v>
      </c>
      <c r="J34" s="216">
        <v>2.8784722222222222E-2</v>
      </c>
      <c r="K34" s="217">
        <v>4</v>
      </c>
      <c r="L34" s="143" t="s">
        <v>41</v>
      </c>
      <c r="M34" s="198">
        <f>O34+R34+T34</f>
        <v>43209</v>
      </c>
      <c r="N34" s="138" t="s">
        <v>42</v>
      </c>
      <c r="O34" s="206">
        <v>34190</v>
      </c>
      <c r="P34" s="207">
        <v>25515</v>
      </c>
      <c r="Q34" s="233">
        <f>O34/M34</f>
        <v>0.79127033719826889</v>
      </c>
      <c r="R34" s="198">
        <v>0</v>
      </c>
      <c r="S34" s="230">
        <f>R34/M34</f>
        <v>0</v>
      </c>
      <c r="T34" s="206">
        <v>9019</v>
      </c>
      <c r="U34" s="233">
        <f>T34/M34</f>
        <v>0.20872966280173111</v>
      </c>
      <c r="V34" s="234">
        <v>7090</v>
      </c>
      <c r="W34" s="181"/>
      <c r="X34" s="154"/>
      <c r="Y34" s="6"/>
      <c r="Z34" s="6"/>
      <c r="AA34" s="6"/>
      <c r="AB34" s="6"/>
      <c r="AC34" s="6"/>
      <c r="AD34" s="6"/>
      <c r="AE34" s="6"/>
      <c r="AF34" s="6"/>
    </row>
    <row r="35" spans="1:32" s="45" customFormat="1" ht="17" customHeight="1" x14ac:dyDescent="0.2">
      <c r="A35" s="180">
        <v>33</v>
      </c>
      <c r="B35" s="138" t="s">
        <v>26</v>
      </c>
      <c r="C35" s="138" t="s">
        <v>27</v>
      </c>
      <c r="D35" s="138" t="s">
        <v>142</v>
      </c>
      <c r="E35" s="139" t="s">
        <v>29</v>
      </c>
      <c r="F35" s="139" t="s">
        <v>143</v>
      </c>
      <c r="G35" s="139" t="s">
        <v>36</v>
      </c>
      <c r="H35" s="139" t="s">
        <v>144</v>
      </c>
      <c r="I35" s="139" t="s">
        <v>33</v>
      </c>
      <c r="J35" s="216">
        <v>9.4097222222222221E-3</v>
      </c>
      <c r="K35" s="217">
        <v>3</v>
      </c>
      <c r="L35" s="143" t="s">
        <v>41</v>
      </c>
      <c r="M35" s="198">
        <f>O35+R35+T35</f>
        <v>36258</v>
      </c>
      <c r="N35" s="138" t="s">
        <v>42</v>
      </c>
      <c r="O35" s="206">
        <v>33038</v>
      </c>
      <c r="P35" s="207">
        <v>21437</v>
      </c>
      <c r="Q35" s="233">
        <f>O35/M35</f>
        <v>0.91119201279717577</v>
      </c>
      <c r="R35" s="198">
        <v>0</v>
      </c>
      <c r="S35" s="230">
        <f>R35/M35</f>
        <v>0</v>
      </c>
      <c r="T35" s="206">
        <v>3220</v>
      </c>
      <c r="U35" s="233">
        <f>T35/M35</f>
        <v>8.8807987202824207E-2</v>
      </c>
      <c r="V35" s="234">
        <v>2610</v>
      </c>
      <c r="W35" s="181"/>
      <c r="X35" s="155"/>
      <c r="Y35" s="60"/>
      <c r="Z35" s="60"/>
      <c r="AA35" s="60"/>
      <c r="AB35" s="60"/>
      <c r="AC35" s="60"/>
      <c r="AD35" s="60"/>
      <c r="AE35" s="60"/>
      <c r="AF35" s="60"/>
    </row>
    <row r="36" spans="1:32" s="45" customFormat="1" ht="17" customHeight="1" x14ac:dyDescent="0.2">
      <c r="A36" s="180">
        <v>34</v>
      </c>
      <c r="B36" s="170" t="s">
        <v>48</v>
      </c>
      <c r="C36" s="171" t="s">
        <v>133</v>
      </c>
      <c r="D36" s="175" t="s">
        <v>134</v>
      </c>
      <c r="E36" s="142" t="s">
        <v>29</v>
      </c>
      <c r="F36" s="143" t="s">
        <v>308</v>
      </c>
      <c r="G36" s="143" t="s">
        <v>135</v>
      </c>
      <c r="H36" s="143" t="s">
        <v>136</v>
      </c>
      <c r="I36" s="142" t="s">
        <v>33</v>
      </c>
      <c r="J36" s="216">
        <v>2.2731481481481481E-2</v>
      </c>
      <c r="K36" s="217">
        <v>4</v>
      </c>
      <c r="L36" s="143" t="s">
        <v>53</v>
      </c>
      <c r="M36" s="198">
        <f>O36+R36+T36</f>
        <v>35412</v>
      </c>
      <c r="N36" s="138" t="s">
        <v>87</v>
      </c>
      <c r="O36" s="206">
        <v>4282</v>
      </c>
      <c r="P36" s="206"/>
      <c r="Q36" s="233">
        <f>O36/M36</f>
        <v>0.12091946232915396</v>
      </c>
      <c r="R36" s="206"/>
      <c r="S36" s="237">
        <f>R36/M36</f>
        <v>0</v>
      </c>
      <c r="T36" s="206">
        <v>31130</v>
      </c>
      <c r="U36" s="238">
        <f>T36/M36</f>
        <v>0.87908053767084604</v>
      </c>
      <c r="V36" s="206">
        <v>18614</v>
      </c>
      <c r="W36" s="181"/>
      <c r="X36" s="154"/>
      <c r="Y36" s="6"/>
      <c r="Z36" s="6"/>
      <c r="AA36" s="6"/>
      <c r="AB36" s="6"/>
      <c r="AC36" s="6"/>
      <c r="AD36" s="6"/>
      <c r="AE36" s="6"/>
      <c r="AF36" s="6"/>
    </row>
    <row r="37" spans="1:32" s="45" customFormat="1" ht="17" customHeight="1" x14ac:dyDescent="0.2">
      <c r="A37" s="180">
        <v>35</v>
      </c>
      <c r="B37" s="172" t="s">
        <v>524</v>
      </c>
      <c r="C37" s="176" t="s">
        <v>44</v>
      </c>
      <c r="D37" s="172" t="s">
        <v>288</v>
      </c>
      <c r="E37" s="172" t="s">
        <v>29</v>
      </c>
      <c r="F37" s="173" t="s">
        <v>30</v>
      </c>
      <c r="G37" s="173" t="s">
        <v>119</v>
      </c>
      <c r="H37" s="173" t="s">
        <v>289</v>
      </c>
      <c r="I37" s="172" t="s">
        <v>33</v>
      </c>
      <c r="J37" s="221">
        <v>0</v>
      </c>
      <c r="K37" s="221">
        <v>0</v>
      </c>
      <c r="L37" s="173" t="s">
        <v>41</v>
      </c>
      <c r="M37" s="200">
        <f>O37+R37+T37</f>
        <v>35027</v>
      </c>
      <c r="N37" s="172" t="s">
        <v>47</v>
      </c>
      <c r="O37" s="209">
        <v>13260</v>
      </c>
      <c r="P37" s="209">
        <v>5811</v>
      </c>
      <c r="Q37" s="239">
        <f>O37/M37</f>
        <v>0.37856510691752077</v>
      </c>
      <c r="R37" s="209">
        <v>14457</v>
      </c>
      <c r="S37" s="240">
        <f>R37/M37</f>
        <v>0.41273874439717934</v>
      </c>
      <c r="T37" s="209">
        <v>7310</v>
      </c>
      <c r="U37" s="239">
        <f>T37/M37</f>
        <v>0.2086961486852999</v>
      </c>
      <c r="V37" s="209">
        <v>0</v>
      </c>
      <c r="W37" s="181" t="s">
        <v>507</v>
      </c>
      <c r="X37" s="154"/>
      <c r="Y37" s="6"/>
      <c r="Z37" s="6"/>
      <c r="AA37" s="6"/>
      <c r="AB37" s="6"/>
      <c r="AC37" s="6"/>
      <c r="AD37" s="6"/>
      <c r="AE37" s="6"/>
      <c r="AF37" s="6"/>
    </row>
    <row r="38" spans="1:32" s="45" customFormat="1" ht="17" customHeight="1" x14ac:dyDescent="0.2">
      <c r="A38" s="180">
        <v>36</v>
      </c>
      <c r="B38" s="174" t="s">
        <v>37</v>
      </c>
      <c r="C38" s="174" t="s">
        <v>37</v>
      </c>
      <c r="D38" s="174" t="s">
        <v>522</v>
      </c>
      <c r="E38" s="177" t="s">
        <v>29</v>
      </c>
      <c r="F38" s="177" t="s">
        <v>318</v>
      </c>
      <c r="G38" s="177" t="s">
        <v>85</v>
      </c>
      <c r="H38" s="174"/>
      <c r="I38" s="177" t="s">
        <v>33</v>
      </c>
      <c r="J38" s="218">
        <v>6.9444444444444441E-3</v>
      </c>
      <c r="K38" s="219">
        <v>0</v>
      </c>
      <c r="L38" s="177"/>
      <c r="M38" s="199">
        <f>O38</f>
        <v>35023</v>
      </c>
      <c r="N38" s="174" t="s">
        <v>42</v>
      </c>
      <c r="O38" s="201">
        <v>35023</v>
      </c>
      <c r="P38" s="210">
        <v>924</v>
      </c>
      <c r="Q38" s="241"/>
      <c r="R38" s="199"/>
      <c r="S38" s="242"/>
      <c r="T38" s="199"/>
      <c r="U38" s="241"/>
      <c r="V38" s="201"/>
      <c r="W38" s="183"/>
      <c r="X38" s="156"/>
      <c r="Y38" s="24"/>
      <c r="Z38" s="24"/>
      <c r="AA38" s="24"/>
      <c r="AB38" s="24"/>
      <c r="AC38" s="24"/>
      <c r="AD38" s="24"/>
      <c r="AE38" s="24"/>
      <c r="AF38" s="24"/>
    </row>
    <row r="39" spans="1:32" s="45" customFormat="1" ht="17" customHeight="1" x14ac:dyDescent="0.2">
      <c r="A39" s="180">
        <v>37</v>
      </c>
      <c r="B39" s="170" t="s">
        <v>48</v>
      </c>
      <c r="C39" s="171" t="s">
        <v>49</v>
      </c>
      <c r="D39" s="172" t="s">
        <v>137</v>
      </c>
      <c r="E39" s="142" t="s">
        <v>29</v>
      </c>
      <c r="F39" s="143" t="s">
        <v>64</v>
      </c>
      <c r="G39" s="143" t="s">
        <v>85</v>
      </c>
      <c r="H39" s="143" t="s">
        <v>138</v>
      </c>
      <c r="I39" s="143" t="s">
        <v>33</v>
      </c>
      <c r="J39" s="217" t="s">
        <v>503</v>
      </c>
      <c r="K39" s="217">
        <v>2</v>
      </c>
      <c r="L39" s="143" t="s">
        <v>53</v>
      </c>
      <c r="M39" s="198">
        <f>O39+R39+T39</f>
        <v>34844</v>
      </c>
      <c r="N39" s="138" t="s">
        <v>87</v>
      </c>
      <c r="O39" s="206">
        <v>22004</v>
      </c>
      <c r="P39" s="206"/>
      <c r="Q39" s="233">
        <f>O39/M39</f>
        <v>0.63150040179083922</v>
      </c>
      <c r="R39" s="206"/>
      <c r="S39" s="237">
        <f>R39/M39</f>
        <v>0</v>
      </c>
      <c r="T39" s="206">
        <v>12840</v>
      </c>
      <c r="U39" s="238">
        <f>T39/M39</f>
        <v>0.36849959820916084</v>
      </c>
      <c r="V39" s="206">
        <v>3988</v>
      </c>
      <c r="W39" s="181"/>
      <c r="X39" s="154"/>
      <c r="Y39" s="6"/>
      <c r="Z39" s="6"/>
      <c r="AA39" s="6"/>
      <c r="AB39" s="6"/>
      <c r="AC39" s="6"/>
      <c r="AD39" s="6"/>
      <c r="AE39" s="6"/>
      <c r="AF39" s="6"/>
    </row>
    <row r="40" spans="1:32" s="45" customFormat="1" ht="17" customHeight="1" x14ac:dyDescent="0.2">
      <c r="A40" s="180">
        <v>38</v>
      </c>
      <c r="B40" s="138" t="s">
        <v>26</v>
      </c>
      <c r="C40" s="138" t="s">
        <v>27</v>
      </c>
      <c r="D40" s="138" t="s">
        <v>149</v>
      </c>
      <c r="E40" s="139" t="s">
        <v>29</v>
      </c>
      <c r="F40" s="139" t="s">
        <v>150</v>
      </c>
      <c r="G40" s="139" t="s">
        <v>36</v>
      </c>
      <c r="H40" s="139" t="s">
        <v>151</v>
      </c>
      <c r="I40" s="139" t="s">
        <v>33</v>
      </c>
      <c r="J40" s="216">
        <v>3.246527777777778E-2</v>
      </c>
      <c r="K40" s="217">
        <v>5</v>
      </c>
      <c r="L40" s="143" t="s">
        <v>41</v>
      </c>
      <c r="M40" s="198">
        <f>O40+R40+T40</f>
        <v>34735</v>
      </c>
      <c r="N40" s="138" t="s">
        <v>42</v>
      </c>
      <c r="O40" s="206">
        <v>25913</v>
      </c>
      <c r="P40" s="207">
        <v>18865</v>
      </c>
      <c r="Q40" s="233">
        <f>O40/M40</f>
        <v>0.7460198646897942</v>
      </c>
      <c r="R40" s="198">
        <v>0</v>
      </c>
      <c r="S40" s="230">
        <f>R40/M40</f>
        <v>0</v>
      </c>
      <c r="T40" s="206">
        <v>8822</v>
      </c>
      <c r="U40" s="233">
        <f>T40/M40</f>
        <v>0.25398013531020586</v>
      </c>
      <c r="V40" s="234">
        <v>6170</v>
      </c>
      <c r="W40" s="181"/>
      <c r="X40" s="154"/>
      <c r="Y40" s="6"/>
      <c r="Z40" s="6"/>
      <c r="AA40" s="6"/>
      <c r="AB40" s="6"/>
      <c r="AC40" s="6"/>
      <c r="AD40" s="6"/>
      <c r="AE40" s="6"/>
      <c r="AF40" s="6"/>
    </row>
    <row r="41" spans="1:32" s="45" customFormat="1" ht="17" customHeight="1" x14ac:dyDescent="0.2">
      <c r="A41" s="180">
        <v>39</v>
      </c>
      <c r="B41" s="177" t="s">
        <v>37</v>
      </c>
      <c r="C41" s="174" t="s">
        <v>37</v>
      </c>
      <c r="D41" s="174" t="s">
        <v>155</v>
      </c>
      <c r="E41" s="174" t="s">
        <v>29</v>
      </c>
      <c r="F41" s="177" t="s">
        <v>318</v>
      </c>
      <c r="G41" s="177"/>
      <c r="H41" s="191" t="s">
        <v>156</v>
      </c>
      <c r="I41" s="174" t="s">
        <v>33</v>
      </c>
      <c r="J41" s="218">
        <v>2.7777777777777776E-2</v>
      </c>
      <c r="K41" s="219">
        <v>3</v>
      </c>
      <c r="L41" s="143" t="s">
        <v>41</v>
      </c>
      <c r="M41" s="199">
        <f>O41</f>
        <v>29932</v>
      </c>
      <c r="N41" s="174" t="s">
        <v>42</v>
      </c>
      <c r="O41" s="201">
        <v>29932</v>
      </c>
      <c r="P41" s="201">
        <v>17329</v>
      </c>
      <c r="Q41" s="241"/>
      <c r="R41" s="199">
        <v>0</v>
      </c>
      <c r="S41" s="242"/>
      <c r="T41" s="201"/>
      <c r="U41" s="241"/>
      <c r="V41" s="201"/>
      <c r="W41" s="181"/>
      <c r="X41" s="154"/>
      <c r="Y41" s="6"/>
      <c r="Z41" s="6"/>
      <c r="AA41" s="6"/>
      <c r="AB41" s="6"/>
      <c r="AC41" s="6"/>
      <c r="AD41" s="6"/>
      <c r="AE41" s="6"/>
      <c r="AF41" s="6"/>
    </row>
    <row r="42" spans="1:32" s="45" customFormat="1" ht="17" customHeight="1" x14ac:dyDescent="0.2">
      <c r="A42" s="180">
        <v>40</v>
      </c>
      <c r="B42" s="177" t="s">
        <v>37</v>
      </c>
      <c r="C42" s="174" t="s">
        <v>37</v>
      </c>
      <c r="D42" s="174" t="s">
        <v>521</v>
      </c>
      <c r="E42" s="174" t="s">
        <v>29</v>
      </c>
      <c r="F42" s="177" t="s">
        <v>146</v>
      </c>
      <c r="G42" s="177" t="s">
        <v>167</v>
      </c>
      <c r="H42" s="174"/>
      <c r="I42" s="174" t="s">
        <v>33</v>
      </c>
      <c r="J42" s="218">
        <v>1.0416666666666666E-2</v>
      </c>
      <c r="K42" s="219">
        <v>1</v>
      </c>
      <c r="L42" s="143" t="s">
        <v>41</v>
      </c>
      <c r="M42" s="199">
        <f>O42</f>
        <v>29553</v>
      </c>
      <c r="N42" s="174" t="s">
        <v>42</v>
      </c>
      <c r="O42" s="201">
        <v>29553</v>
      </c>
      <c r="P42" s="201">
        <v>17106</v>
      </c>
      <c r="Q42" s="241"/>
      <c r="R42" s="201"/>
      <c r="S42" s="242"/>
      <c r="T42" s="201"/>
      <c r="U42" s="241"/>
      <c r="V42" s="201"/>
      <c r="W42" s="184"/>
      <c r="X42" s="156"/>
      <c r="Y42" s="24"/>
      <c r="Z42" s="24"/>
      <c r="AA42" s="24"/>
      <c r="AB42" s="24"/>
      <c r="AC42" s="24"/>
      <c r="AD42" s="24"/>
      <c r="AE42" s="24"/>
      <c r="AF42" s="24"/>
    </row>
    <row r="43" spans="1:32" s="45" customFormat="1" ht="17" customHeight="1" x14ac:dyDescent="0.2">
      <c r="A43" s="180">
        <v>41</v>
      </c>
      <c r="B43" s="177" t="s">
        <v>37</v>
      </c>
      <c r="C43" s="174" t="s">
        <v>37</v>
      </c>
      <c r="D43" s="174" t="s">
        <v>152</v>
      </c>
      <c r="E43" s="174" t="s">
        <v>29</v>
      </c>
      <c r="F43" s="177" t="s">
        <v>318</v>
      </c>
      <c r="G43" s="177" t="s">
        <v>153</v>
      </c>
      <c r="H43" s="191" t="s">
        <v>154</v>
      </c>
      <c r="I43" s="174" t="s">
        <v>33</v>
      </c>
      <c r="J43" s="218">
        <v>1.3888888888888888E-2</v>
      </c>
      <c r="K43" s="219">
        <v>2</v>
      </c>
      <c r="L43" s="143" t="s">
        <v>41</v>
      </c>
      <c r="M43" s="199">
        <f>O43</f>
        <v>28379</v>
      </c>
      <c r="N43" s="174" t="s">
        <v>42</v>
      </c>
      <c r="O43" s="201">
        <v>28379</v>
      </c>
      <c r="P43" s="201">
        <v>14816</v>
      </c>
      <c r="Q43" s="241"/>
      <c r="R43" s="201">
        <v>0</v>
      </c>
      <c r="S43" s="242"/>
      <c r="T43" s="201"/>
      <c r="U43" s="241"/>
      <c r="V43" s="201"/>
      <c r="W43" s="184"/>
      <c r="X43" s="156"/>
      <c r="Y43" s="24"/>
      <c r="Z43" s="24"/>
      <c r="AA43" s="24"/>
      <c r="AB43" s="24"/>
      <c r="AC43" s="24"/>
      <c r="AD43" s="24"/>
      <c r="AE43" s="24"/>
      <c r="AF43" s="24"/>
    </row>
    <row r="44" spans="1:32" s="45" customFormat="1" ht="17" customHeight="1" x14ac:dyDescent="0.2">
      <c r="A44" s="180">
        <v>42</v>
      </c>
      <c r="B44" s="170" t="s">
        <v>48</v>
      </c>
      <c r="C44" s="171" t="s">
        <v>49</v>
      </c>
      <c r="D44" s="172" t="s">
        <v>160</v>
      </c>
      <c r="E44" s="142" t="s">
        <v>29</v>
      </c>
      <c r="F44" s="143" t="s">
        <v>64</v>
      </c>
      <c r="G44" s="143" t="s">
        <v>161</v>
      </c>
      <c r="H44" s="143" t="s">
        <v>162</v>
      </c>
      <c r="I44" s="143" t="s">
        <v>33</v>
      </c>
      <c r="J44" s="216">
        <v>4.3518518518518515E-3</v>
      </c>
      <c r="K44" s="217">
        <v>2</v>
      </c>
      <c r="L44" s="143" t="s">
        <v>163</v>
      </c>
      <c r="M44" s="198">
        <f>O44+R44+T44</f>
        <v>25418</v>
      </c>
      <c r="N44" s="148" t="s">
        <v>87</v>
      </c>
      <c r="O44" s="206">
        <v>25418</v>
      </c>
      <c r="P44" s="206"/>
      <c r="Q44" s="233">
        <f>O44/M44</f>
        <v>1</v>
      </c>
      <c r="R44" s="206"/>
      <c r="S44" s="237">
        <f>R44/M44</f>
        <v>0</v>
      </c>
      <c r="T44" s="206">
        <v>0</v>
      </c>
      <c r="U44" s="238">
        <f>T44/M44</f>
        <v>0</v>
      </c>
      <c r="V44" s="206">
        <v>0</v>
      </c>
      <c r="W44" s="181"/>
      <c r="X44" s="154"/>
      <c r="Y44" s="6"/>
      <c r="Z44" s="6"/>
      <c r="AA44" s="6"/>
      <c r="AB44" s="6"/>
      <c r="AC44" s="6"/>
      <c r="AD44" s="6"/>
      <c r="AE44" s="6"/>
      <c r="AF44" s="6"/>
    </row>
    <row r="45" spans="1:32" s="45" customFormat="1" ht="17" customHeight="1" x14ac:dyDescent="0.2">
      <c r="A45" s="180">
        <v>43</v>
      </c>
      <c r="B45" s="177" t="s">
        <v>37</v>
      </c>
      <c r="C45" s="174" t="s">
        <v>37</v>
      </c>
      <c r="D45" s="174" t="s">
        <v>157</v>
      </c>
      <c r="E45" s="174" t="s">
        <v>29</v>
      </c>
      <c r="F45" s="177" t="s">
        <v>318</v>
      </c>
      <c r="G45" s="177" t="s">
        <v>158</v>
      </c>
      <c r="H45" s="191" t="s">
        <v>159</v>
      </c>
      <c r="I45" s="177" t="s">
        <v>33</v>
      </c>
      <c r="J45" s="218">
        <v>1.3888888888888888E-2</v>
      </c>
      <c r="K45" s="219">
        <v>2</v>
      </c>
      <c r="L45" s="143" t="s">
        <v>41</v>
      </c>
      <c r="M45" s="199">
        <f>O45</f>
        <v>23092</v>
      </c>
      <c r="N45" s="174" t="s">
        <v>42</v>
      </c>
      <c r="O45" s="201">
        <v>23092</v>
      </c>
      <c r="P45" s="201">
        <v>13491</v>
      </c>
      <c r="Q45" s="241"/>
      <c r="R45" s="201">
        <v>0</v>
      </c>
      <c r="S45" s="242"/>
      <c r="T45" s="201"/>
      <c r="U45" s="241"/>
      <c r="V45" s="201"/>
      <c r="W45" s="184"/>
      <c r="X45" s="156"/>
      <c r="Y45" s="24"/>
      <c r="Z45" s="24"/>
      <c r="AA45" s="24"/>
      <c r="AB45" s="24"/>
      <c r="AC45" s="24"/>
      <c r="AD45" s="24"/>
      <c r="AE45" s="24"/>
      <c r="AF45" s="24"/>
    </row>
    <row r="46" spans="1:32" s="45" customFormat="1" ht="17" customHeight="1" x14ac:dyDescent="0.2">
      <c r="A46" s="180">
        <v>44</v>
      </c>
      <c r="B46" s="170" t="s">
        <v>48</v>
      </c>
      <c r="C46" s="171" t="s">
        <v>49</v>
      </c>
      <c r="D46" s="172" t="s">
        <v>174</v>
      </c>
      <c r="E46" s="142" t="s">
        <v>29</v>
      </c>
      <c r="F46" s="143" t="s">
        <v>309</v>
      </c>
      <c r="G46" s="143" t="s">
        <v>176</v>
      </c>
      <c r="H46" s="143" t="s">
        <v>177</v>
      </c>
      <c r="I46" s="143" t="s">
        <v>33</v>
      </c>
      <c r="J46" s="216">
        <v>3.7592592592592594E-2</v>
      </c>
      <c r="K46" s="217">
        <v>2</v>
      </c>
      <c r="L46" s="143" t="s">
        <v>53</v>
      </c>
      <c r="M46" s="198">
        <f>O46+R46+T46</f>
        <v>22705</v>
      </c>
      <c r="N46" s="138" t="s">
        <v>87</v>
      </c>
      <c r="O46" s="206">
        <v>10672</v>
      </c>
      <c r="P46" s="206"/>
      <c r="Q46" s="233">
        <f>O46/M46</f>
        <v>0.47002862805549439</v>
      </c>
      <c r="R46" s="206"/>
      <c r="S46" s="237">
        <f>R46/M46</f>
        <v>0</v>
      </c>
      <c r="T46" s="206">
        <v>12033</v>
      </c>
      <c r="U46" s="238">
        <f>T46/M46</f>
        <v>0.52997137194450561</v>
      </c>
      <c r="V46" s="206">
        <v>7994</v>
      </c>
      <c r="W46" s="181"/>
      <c r="X46" s="154"/>
      <c r="Y46" s="6"/>
      <c r="Z46" s="6"/>
      <c r="AA46" s="6"/>
      <c r="AB46" s="6"/>
      <c r="AC46" s="6"/>
      <c r="AD46" s="6"/>
      <c r="AE46" s="6"/>
      <c r="AF46" s="6"/>
    </row>
    <row r="47" spans="1:32" s="45" customFormat="1" ht="17" customHeight="1" x14ac:dyDescent="0.2">
      <c r="A47" s="180">
        <v>45</v>
      </c>
      <c r="B47" s="177" t="s">
        <v>37</v>
      </c>
      <c r="C47" s="174" t="s">
        <v>37</v>
      </c>
      <c r="D47" s="174" t="s">
        <v>166</v>
      </c>
      <c r="E47" s="174" t="s">
        <v>29</v>
      </c>
      <c r="F47" s="177" t="s">
        <v>146</v>
      </c>
      <c r="G47" s="177" t="s">
        <v>167</v>
      </c>
      <c r="H47" s="191" t="s">
        <v>168</v>
      </c>
      <c r="I47" s="174" t="s">
        <v>33</v>
      </c>
      <c r="J47" s="218">
        <v>2.0833333333333332E-2</v>
      </c>
      <c r="K47" s="219">
        <v>4</v>
      </c>
      <c r="L47" s="143" t="s">
        <v>41</v>
      </c>
      <c r="M47" s="199">
        <f>O47</f>
        <v>21338</v>
      </c>
      <c r="N47" s="174" t="s">
        <v>42</v>
      </c>
      <c r="O47" s="201">
        <v>21338</v>
      </c>
      <c r="P47" s="201">
        <v>14558</v>
      </c>
      <c r="Q47" s="235"/>
      <c r="R47" s="201">
        <v>0</v>
      </c>
      <c r="S47" s="236"/>
      <c r="T47" s="201"/>
      <c r="U47" s="235"/>
      <c r="V47" s="201"/>
      <c r="W47" s="181"/>
      <c r="X47" s="156"/>
      <c r="Y47" s="24"/>
      <c r="Z47" s="24"/>
      <c r="AA47" s="24"/>
      <c r="AB47" s="24"/>
      <c r="AC47" s="24"/>
      <c r="AD47" s="24"/>
      <c r="AE47" s="24"/>
      <c r="AF47" s="24"/>
    </row>
    <row r="48" spans="1:32" s="45" customFormat="1" ht="17" customHeight="1" x14ac:dyDescent="0.2">
      <c r="A48" s="180">
        <v>46</v>
      </c>
      <c r="B48" s="138" t="s">
        <v>26</v>
      </c>
      <c r="C48" s="138" t="s">
        <v>178</v>
      </c>
      <c r="D48" s="138" t="s">
        <v>179</v>
      </c>
      <c r="E48" s="139" t="s">
        <v>29</v>
      </c>
      <c r="F48" s="139" t="s">
        <v>180</v>
      </c>
      <c r="G48" s="139" t="s">
        <v>181</v>
      </c>
      <c r="H48" s="139" t="s">
        <v>500</v>
      </c>
      <c r="I48" s="139" t="s">
        <v>33</v>
      </c>
      <c r="J48" s="216">
        <v>1.9224537037037037E-2</v>
      </c>
      <c r="K48" s="217">
        <v>4</v>
      </c>
      <c r="L48" s="143" t="s">
        <v>41</v>
      </c>
      <c r="M48" s="198">
        <f>O48+R48+T48</f>
        <v>18360</v>
      </c>
      <c r="N48" s="138" t="s">
        <v>42</v>
      </c>
      <c r="O48" s="206">
        <v>15818</v>
      </c>
      <c r="P48" s="207">
        <v>12314</v>
      </c>
      <c r="Q48" s="233">
        <f>O48/M48</f>
        <v>0.86154684095860568</v>
      </c>
      <c r="R48" s="198">
        <v>0</v>
      </c>
      <c r="S48" s="230">
        <f>R48/M48</f>
        <v>0</v>
      </c>
      <c r="T48" s="206">
        <v>2542</v>
      </c>
      <c r="U48" s="233">
        <f>T48/M48</f>
        <v>0.13845315904139432</v>
      </c>
      <c r="V48" s="234">
        <v>1923</v>
      </c>
      <c r="W48" s="181"/>
      <c r="X48" s="154"/>
      <c r="Y48" s="6"/>
      <c r="Z48" s="6"/>
      <c r="AA48" s="6"/>
      <c r="AB48" s="6"/>
      <c r="AC48" s="6"/>
      <c r="AD48" s="6"/>
      <c r="AE48" s="6"/>
      <c r="AF48" s="6"/>
    </row>
    <row r="49" spans="1:32" s="45" customFormat="1" ht="17" customHeight="1" x14ac:dyDescent="0.2">
      <c r="A49" s="180">
        <v>47</v>
      </c>
      <c r="B49" s="177" t="s">
        <v>37</v>
      </c>
      <c r="C49" s="174" t="s">
        <v>37</v>
      </c>
      <c r="D49" s="174" t="s">
        <v>515</v>
      </c>
      <c r="E49" s="174" t="s">
        <v>29</v>
      </c>
      <c r="F49" s="177" t="s">
        <v>318</v>
      </c>
      <c r="G49" s="177" t="s">
        <v>199</v>
      </c>
      <c r="H49" s="189" t="s">
        <v>200</v>
      </c>
      <c r="I49" s="174" t="s">
        <v>33</v>
      </c>
      <c r="J49" s="222">
        <v>4.1666666666666664E-2</v>
      </c>
      <c r="K49" s="219">
        <v>3</v>
      </c>
      <c r="L49" s="143" t="s">
        <v>41</v>
      </c>
      <c r="M49" s="199">
        <f>O49</f>
        <v>18064</v>
      </c>
      <c r="N49" s="174" t="s">
        <v>42</v>
      </c>
      <c r="O49" s="201">
        <v>18064</v>
      </c>
      <c r="P49" s="201">
        <v>12224</v>
      </c>
      <c r="Q49" s="241"/>
      <c r="R49" s="201">
        <v>0</v>
      </c>
      <c r="S49" s="242"/>
      <c r="T49" s="201"/>
      <c r="U49" s="241"/>
      <c r="V49" s="201"/>
      <c r="W49" s="184"/>
      <c r="X49" s="156"/>
      <c r="Y49" s="24"/>
      <c r="Z49" s="24"/>
      <c r="AA49" s="24"/>
      <c r="AB49" s="24"/>
      <c r="AC49" s="24"/>
      <c r="AD49" s="24"/>
      <c r="AE49" s="24"/>
      <c r="AF49" s="24"/>
    </row>
    <row r="50" spans="1:32" s="45" customFormat="1" ht="17" customHeight="1" x14ac:dyDescent="0.2">
      <c r="A50" s="180">
        <v>48</v>
      </c>
      <c r="B50" s="174" t="s">
        <v>37</v>
      </c>
      <c r="C50" s="174" t="s">
        <v>37</v>
      </c>
      <c r="D50" s="174" t="s">
        <v>171</v>
      </c>
      <c r="E50" s="174" t="s">
        <v>29</v>
      </c>
      <c r="F50" s="177" t="s">
        <v>140</v>
      </c>
      <c r="G50" s="177" t="s">
        <v>172</v>
      </c>
      <c r="H50" s="191" t="s">
        <v>173</v>
      </c>
      <c r="I50" s="174" t="s">
        <v>33</v>
      </c>
      <c r="J50" s="218">
        <v>2.0833333333333332E-2</v>
      </c>
      <c r="K50" s="219">
        <v>4</v>
      </c>
      <c r="L50" s="143" t="s">
        <v>41</v>
      </c>
      <c r="M50" s="199">
        <f>O50</f>
        <v>17924</v>
      </c>
      <c r="N50" s="174" t="s">
        <v>42</v>
      </c>
      <c r="O50" s="201">
        <v>17924</v>
      </c>
      <c r="P50" s="201">
        <v>11415</v>
      </c>
      <c r="Q50" s="235"/>
      <c r="R50" s="201">
        <v>0</v>
      </c>
      <c r="S50" s="236"/>
      <c r="T50" s="201"/>
      <c r="U50" s="235"/>
      <c r="V50" s="201"/>
      <c r="W50" s="181"/>
      <c r="X50" s="154"/>
      <c r="Y50" s="6"/>
      <c r="Z50" s="6"/>
      <c r="AA50" s="6"/>
      <c r="AB50" s="6"/>
      <c r="AC50" s="6"/>
      <c r="AD50" s="6"/>
      <c r="AE50" s="6"/>
      <c r="AF50" s="6"/>
    </row>
    <row r="51" spans="1:32" s="45" customFormat="1" ht="17" customHeight="1" x14ac:dyDescent="0.2">
      <c r="A51" s="180">
        <v>49</v>
      </c>
      <c r="B51" s="177" t="s">
        <v>37</v>
      </c>
      <c r="C51" s="174" t="s">
        <v>37</v>
      </c>
      <c r="D51" s="174" t="s">
        <v>187</v>
      </c>
      <c r="E51" s="174" t="s">
        <v>29</v>
      </c>
      <c r="F51" s="177" t="s">
        <v>308</v>
      </c>
      <c r="G51" s="177" t="s">
        <v>105</v>
      </c>
      <c r="H51" s="189" t="s">
        <v>188</v>
      </c>
      <c r="I51" s="174" t="s">
        <v>33</v>
      </c>
      <c r="J51" s="222">
        <v>4.1666666666666664E-2</v>
      </c>
      <c r="K51" s="219">
        <v>2</v>
      </c>
      <c r="L51" s="143" t="s">
        <v>41</v>
      </c>
      <c r="M51" s="199">
        <f>O51</f>
        <v>17025</v>
      </c>
      <c r="N51" s="174" t="s">
        <v>42</v>
      </c>
      <c r="O51" s="201">
        <v>17025</v>
      </c>
      <c r="P51" s="201">
        <v>11364</v>
      </c>
      <c r="Q51" s="235"/>
      <c r="R51" s="201">
        <v>0</v>
      </c>
      <c r="S51" s="236"/>
      <c r="T51" s="201"/>
      <c r="U51" s="235"/>
      <c r="V51" s="201"/>
      <c r="W51" s="181"/>
      <c r="X51" s="154"/>
      <c r="Y51" s="6"/>
      <c r="Z51" s="6"/>
      <c r="AA51" s="6"/>
      <c r="AB51" s="6"/>
      <c r="AC51" s="6"/>
      <c r="AD51" s="6"/>
      <c r="AE51" s="6"/>
      <c r="AF51" s="6"/>
    </row>
    <row r="52" spans="1:32" s="45" customFormat="1" ht="15" customHeight="1" x14ac:dyDescent="0.2">
      <c r="A52" s="180">
        <v>50</v>
      </c>
      <c r="B52" s="172" t="s">
        <v>524</v>
      </c>
      <c r="C52" s="176" t="s">
        <v>183</v>
      </c>
      <c r="D52" s="172" t="s">
        <v>310</v>
      </c>
      <c r="E52" s="172" t="s">
        <v>29</v>
      </c>
      <c r="F52" s="173" t="s">
        <v>30</v>
      </c>
      <c r="G52" s="173" t="s">
        <v>185</v>
      </c>
      <c r="H52" s="173" t="s">
        <v>186</v>
      </c>
      <c r="I52" s="172" t="s">
        <v>33</v>
      </c>
      <c r="J52" s="220">
        <v>2.7025462962962963E-2</v>
      </c>
      <c r="K52" s="221">
        <v>6</v>
      </c>
      <c r="L52" s="173" t="s">
        <v>41</v>
      </c>
      <c r="M52" s="200">
        <f>O52+R52+T52</f>
        <v>15606</v>
      </c>
      <c r="N52" s="172" t="s">
        <v>47</v>
      </c>
      <c r="O52" s="209">
        <v>13893</v>
      </c>
      <c r="P52" s="209">
        <v>8332</v>
      </c>
      <c r="Q52" s="239">
        <f>O52/M52</f>
        <v>0.89023452518262203</v>
      </c>
      <c r="R52" s="209">
        <v>0</v>
      </c>
      <c r="S52" s="240">
        <f>R52/M52</f>
        <v>0</v>
      </c>
      <c r="T52" s="209">
        <v>1713</v>
      </c>
      <c r="U52" s="239">
        <f>T52/M52</f>
        <v>0.10976547481737793</v>
      </c>
      <c r="V52" s="209">
        <v>915</v>
      </c>
      <c r="W52" s="181"/>
      <c r="X52" s="154"/>
      <c r="Y52" s="6"/>
      <c r="Z52" s="6"/>
      <c r="AA52" s="6"/>
      <c r="AB52" s="6"/>
      <c r="AC52" s="6"/>
      <c r="AD52" s="6"/>
      <c r="AE52" s="6"/>
      <c r="AF52" s="6"/>
    </row>
    <row r="53" spans="1:32" s="45" customFormat="1" ht="15" customHeight="1" x14ac:dyDescent="0.2">
      <c r="A53" s="180">
        <v>51</v>
      </c>
      <c r="B53" s="171" t="s">
        <v>191</v>
      </c>
      <c r="C53" s="174" t="s">
        <v>191</v>
      </c>
      <c r="D53" s="171" t="s">
        <v>192</v>
      </c>
      <c r="E53" s="171" t="s">
        <v>29</v>
      </c>
      <c r="F53" s="170" t="s">
        <v>180</v>
      </c>
      <c r="G53" s="170" t="s">
        <v>193</v>
      </c>
      <c r="H53" s="171" t="s">
        <v>194</v>
      </c>
      <c r="I53" s="171" t="s">
        <v>33</v>
      </c>
      <c r="J53" s="218">
        <v>4.027777777777778E-2</v>
      </c>
      <c r="K53" s="223">
        <v>2</v>
      </c>
      <c r="L53" s="143" t="s">
        <v>41</v>
      </c>
      <c r="M53" s="201">
        <v>15428</v>
      </c>
      <c r="N53" s="171" t="s">
        <v>35</v>
      </c>
      <c r="O53" s="201">
        <v>14228</v>
      </c>
      <c r="P53" s="201" t="s">
        <v>510</v>
      </c>
      <c r="Q53" s="235">
        <v>0.92</v>
      </c>
      <c r="R53" s="201"/>
      <c r="S53" s="236"/>
      <c r="T53" s="201">
        <v>1200</v>
      </c>
      <c r="U53" s="235">
        <v>0.08</v>
      </c>
      <c r="V53" s="201">
        <v>745</v>
      </c>
      <c r="W53" s="181"/>
      <c r="X53" s="154"/>
      <c r="Y53" s="6"/>
      <c r="Z53" s="6"/>
      <c r="AA53" s="6"/>
      <c r="AB53" s="6"/>
      <c r="AC53" s="6"/>
      <c r="AD53" s="6"/>
      <c r="AE53" s="6"/>
      <c r="AF53" s="6"/>
    </row>
    <row r="54" spans="1:32" s="45" customFormat="1" ht="15" customHeight="1" x14ac:dyDescent="0.2">
      <c r="A54" s="180">
        <v>52</v>
      </c>
      <c r="B54" s="170" t="s">
        <v>48</v>
      </c>
      <c r="C54" s="171" t="s">
        <v>49</v>
      </c>
      <c r="D54" s="142" t="s">
        <v>169</v>
      </c>
      <c r="E54" s="142" t="s">
        <v>29</v>
      </c>
      <c r="F54" s="143" t="s">
        <v>308</v>
      </c>
      <c r="G54" s="143" t="s">
        <v>135</v>
      </c>
      <c r="H54" s="143" t="s">
        <v>170</v>
      </c>
      <c r="I54" s="142" t="s">
        <v>33</v>
      </c>
      <c r="J54" s="216">
        <v>5.6817129629629627E-2</v>
      </c>
      <c r="K54" s="217">
        <v>3</v>
      </c>
      <c r="L54" s="143" t="s">
        <v>163</v>
      </c>
      <c r="M54" s="198">
        <f>O54+R54+T54</f>
        <v>15357</v>
      </c>
      <c r="N54" s="138" t="s">
        <v>87</v>
      </c>
      <c r="O54" s="206">
        <v>1321</v>
      </c>
      <c r="P54" s="206"/>
      <c r="Q54" s="233">
        <f>O54/M54</f>
        <v>8.6019404831672849E-2</v>
      </c>
      <c r="R54" s="206"/>
      <c r="S54" s="237">
        <f>R54/M54</f>
        <v>0</v>
      </c>
      <c r="T54" s="206">
        <v>14036</v>
      </c>
      <c r="U54" s="238">
        <f>T54/M54</f>
        <v>0.91398059516832719</v>
      </c>
      <c r="V54" s="206">
        <v>9018</v>
      </c>
      <c r="W54" s="181"/>
      <c r="X54" s="154"/>
      <c r="Y54" s="6"/>
      <c r="Z54" s="6"/>
      <c r="AA54" s="6"/>
      <c r="AB54" s="6"/>
      <c r="AC54" s="6"/>
      <c r="AD54" s="6"/>
      <c r="AE54" s="6"/>
      <c r="AF54" s="6"/>
    </row>
    <row r="55" spans="1:32" s="45" customFormat="1" ht="15" customHeight="1" x14ac:dyDescent="0.2">
      <c r="A55" s="180">
        <v>53</v>
      </c>
      <c r="B55" s="177" t="s">
        <v>37</v>
      </c>
      <c r="C55" s="174" t="s">
        <v>37</v>
      </c>
      <c r="D55" s="174" t="s">
        <v>189</v>
      </c>
      <c r="E55" s="174" t="s">
        <v>29</v>
      </c>
      <c r="F55" s="177" t="s">
        <v>309</v>
      </c>
      <c r="G55" s="177" t="s">
        <v>176</v>
      </c>
      <c r="H55" s="16" t="s">
        <v>190</v>
      </c>
      <c r="I55" s="177" t="s">
        <v>33</v>
      </c>
      <c r="J55" s="218">
        <v>3.125E-2</v>
      </c>
      <c r="K55" s="219">
        <v>3</v>
      </c>
      <c r="L55" s="143" t="s">
        <v>41</v>
      </c>
      <c r="M55" s="199">
        <f>O55</f>
        <v>13145</v>
      </c>
      <c r="N55" s="174" t="s">
        <v>42</v>
      </c>
      <c r="O55" s="201">
        <v>13145</v>
      </c>
      <c r="P55" s="201">
        <v>863</v>
      </c>
      <c r="Q55" s="241"/>
      <c r="R55" s="201">
        <v>0</v>
      </c>
      <c r="S55" s="242"/>
      <c r="T55" s="201"/>
      <c r="U55" s="241"/>
      <c r="V55" s="201"/>
      <c r="W55" s="184"/>
      <c r="X55" s="156"/>
      <c r="Y55" s="24"/>
      <c r="Z55" s="24"/>
      <c r="AA55" s="24"/>
      <c r="AB55" s="24"/>
      <c r="AC55" s="24"/>
      <c r="AD55" s="24"/>
      <c r="AE55" s="24"/>
      <c r="AF55" s="24"/>
    </row>
    <row r="56" spans="1:32" s="45" customFormat="1" ht="15" customHeight="1" x14ac:dyDescent="0.2">
      <c r="A56" s="180">
        <v>54</v>
      </c>
      <c r="B56" s="177" t="s">
        <v>37</v>
      </c>
      <c r="C56" s="174" t="s">
        <v>37</v>
      </c>
      <c r="D56" s="174" t="s">
        <v>201</v>
      </c>
      <c r="E56" s="174" t="s">
        <v>29</v>
      </c>
      <c r="F56" s="177" t="s">
        <v>308</v>
      </c>
      <c r="G56" s="177" t="s">
        <v>105</v>
      </c>
      <c r="H56" s="16" t="s">
        <v>202</v>
      </c>
      <c r="I56" s="174" t="s">
        <v>33</v>
      </c>
      <c r="J56" s="218">
        <v>2.0833333333333332E-2</v>
      </c>
      <c r="K56" s="219">
        <v>5</v>
      </c>
      <c r="L56" s="143" t="s">
        <v>41</v>
      </c>
      <c r="M56" s="199">
        <f>O56</f>
        <v>12896</v>
      </c>
      <c r="N56" s="174" t="s">
        <v>42</v>
      </c>
      <c r="O56" s="201">
        <v>12896</v>
      </c>
      <c r="P56" s="201">
        <v>8435</v>
      </c>
      <c r="Q56" s="241"/>
      <c r="R56" s="201">
        <v>0</v>
      </c>
      <c r="S56" s="242"/>
      <c r="T56" s="201"/>
      <c r="U56" s="241"/>
      <c r="V56" s="201"/>
      <c r="W56" s="184"/>
      <c r="X56" s="156"/>
      <c r="Y56" s="24"/>
      <c r="Z56" s="24"/>
      <c r="AA56" s="24"/>
      <c r="AB56" s="24"/>
      <c r="AC56" s="24"/>
      <c r="AD56" s="24"/>
      <c r="AE56" s="24"/>
      <c r="AF56" s="24"/>
    </row>
    <row r="57" spans="1:32" s="45" customFormat="1" ht="15" customHeight="1" x14ac:dyDescent="0.2">
      <c r="A57" s="180">
        <v>55</v>
      </c>
      <c r="B57" s="177" t="s">
        <v>37</v>
      </c>
      <c r="C57" s="174" t="s">
        <v>37</v>
      </c>
      <c r="D57" s="174" t="s">
        <v>196</v>
      </c>
      <c r="E57" s="177" t="s">
        <v>29</v>
      </c>
      <c r="F57" s="177" t="s">
        <v>512</v>
      </c>
      <c r="G57" s="177"/>
      <c r="H57" s="195" t="s">
        <v>197</v>
      </c>
      <c r="I57" s="177" t="s">
        <v>33</v>
      </c>
      <c r="J57" s="218">
        <v>2.0833333333333332E-2</v>
      </c>
      <c r="K57" s="219">
        <v>4</v>
      </c>
      <c r="L57" s="143" t="s">
        <v>41</v>
      </c>
      <c r="M57" s="199">
        <f>O57</f>
        <v>12247</v>
      </c>
      <c r="N57" s="174" t="s">
        <v>42</v>
      </c>
      <c r="O57" s="201">
        <v>12247</v>
      </c>
      <c r="P57" s="201">
        <v>7161</v>
      </c>
      <c r="Q57" s="241"/>
      <c r="R57" s="199">
        <v>0</v>
      </c>
      <c r="S57" s="242"/>
      <c r="T57" s="201"/>
      <c r="U57" s="241"/>
      <c r="V57" s="210"/>
      <c r="W57" s="184"/>
      <c r="X57" s="157"/>
      <c r="Y57" s="30"/>
      <c r="Z57" s="30"/>
      <c r="AA57" s="30"/>
      <c r="AB57" s="30"/>
      <c r="AC57" s="30"/>
      <c r="AD57" s="30"/>
      <c r="AE57" s="30"/>
      <c r="AF57" s="30"/>
    </row>
    <row r="58" spans="1:32" s="45" customFormat="1" ht="15" customHeight="1" x14ac:dyDescent="0.2">
      <c r="A58" s="180">
        <v>56</v>
      </c>
      <c r="B58" s="172" t="s">
        <v>524</v>
      </c>
      <c r="C58" s="176" t="s">
        <v>44</v>
      </c>
      <c r="D58" s="172" t="s">
        <v>306</v>
      </c>
      <c r="E58" s="172" t="s">
        <v>29</v>
      </c>
      <c r="F58" s="173" t="s">
        <v>30</v>
      </c>
      <c r="G58" s="173" t="s">
        <v>31</v>
      </c>
      <c r="H58" s="193" t="s">
        <v>287</v>
      </c>
      <c r="I58" s="172" t="s">
        <v>33</v>
      </c>
      <c r="J58" s="221">
        <v>0</v>
      </c>
      <c r="K58" s="221">
        <v>0</v>
      </c>
      <c r="L58" s="173" t="s">
        <v>41</v>
      </c>
      <c r="M58" s="200">
        <f>O58+R58+T58</f>
        <v>11644</v>
      </c>
      <c r="N58" s="172" t="s">
        <v>47</v>
      </c>
      <c r="O58" s="209">
        <v>7890</v>
      </c>
      <c r="P58" s="209">
        <v>2243</v>
      </c>
      <c r="Q58" s="239">
        <f>O58/M58</f>
        <v>0.67760219855719683</v>
      </c>
      <c r="R58" s="209">
        <v>0</v>
      </c>
      <c r="S58" s="240">
        <f>R58/M58</f>
        <v>0</v>
      </c>
      <c r="T58" s="209">
        <v>3754</v>
      </c>
      <c r="U58" s="239">
        <f>T58/M58</f>
        <v>0.32239780144280317</v>
      </c>
      <c r="V58" s="209">
        <v>733</v>
      </c>
      <c r="W58" s="181" t="s">
        <v>507</v>
      </c>
      <c r="X58" s="154"/>
      <c r="Y58" s="6"/>
      <c r="Z58" s="6"/>
      <c r="AA58" s="6" t="s">
        <v>505</v>
      </c>
      <c r="AB58" s="6"/>
      <c r="AC58" s="6"/>
      <c r="AD58" s="6"/>
      <c r="AE58" s="6"/>
      <c r="AF58" s="6"/>
    </row>
    <row r="59" spans="1:32" s="45" customFormat="1" ht="15" customHeight="1" x14ac:dyDescent="0.2">
      <c r="A59" s="180">
        <v>57</v>
      </c>
      <c r="B59" s="177" t="s">
        <v>37</v>
      </c>
      <c r="C59" s="174" t="s">
        <v>37</v>
      </c>
      <c r="D59" s="174" t="s">
        <v>518</v>
      </c>
      <c r="E59" s="177" t="s">
        <v>29</v>
      </c>
      <c r="F59" s="177" t="s">
        <v>308</v>
      </c>
      <c r="G59" s="177" t="s">
        <v>105</v>
      </c>
      <c r="H59" s="16" t="s">
        <v>213</v>
      </c>
      <c r="I59" s="177" t="s">
        <v>33</v>
      </c>
      <c r="J59" s="218">
        <v>2.7777777777777776E-2</v>
      </c>
      <c r="K59" s="219">
        <v>3</v>
      </c>
      <c r="L59" s="143" t="s">
        <v>41</v>
      </c>
      <c r="M59" s="199">
        <f>O59</f>
        <v>9695</v>
      </c>
      <c r="N59" s="174" t="s">
        <v>42</v>
      </c>
      <c r="O59" s="201">
        <v>9695</v>
      </c>
      <c r="P59" s="210">
        <v>6093</v>
      </c>
      <c r="Q59" s="241"/>
      <c r="R59" s="199">
        <v>0</v>
      </c>
      <c r="S59" s="242"/>
      <c r="T59" s="201"/>
      <c r="U59" s="241"/>
      <c r="V59" s="210"/>
      <c r="W59" s="183"/>
      <c r="X59" s="156"/>
      <c r="Y59" s="24"/>
      <c r="Z59" s="24"/>
      <c r="AA59" s="24"/>
      <c r="AB59" s="24"/>
      <c r="AC59" s="24"/>
      <c r="AD59" s="24"/>
      <c r="AE59" s="24"/>
      <c r="AF59" s="24"/>
    </row>
    <row r="60" spans="1:32" s="45" customFormat="1" ht="15" customHeight="1" x14ac:dyDescent="0.2">
      <c r="A60" s="180">
        <v>58</v>
      </c>
      <c r="B60" s="170" t="s">
        <v>48</v>
      </c>
      <c r="C60" s="174" t="s">
        <v>504</v>
      </c>
      <c r="D60" s="175" t="s">
        <v>205</v>
      </c>
      <c r="E60" s="142" t="s">
        <v>29</v>
      </c>
      <c r="F60" s="143" t="s">
        <v>206</v>
      </c>
      <c r="G60" s="143"/>
      <c r="H60" s="192" t="s">
        <v>314</v>
      </c>
      <c r="I60" s="142" t="s">
        <v>33</v>
      </c>
      <c r="J60" s="216">
        <v>0.12568287037037038</v>
      </c>
      <c r="K60" s="217">
        <v>3</v>
      </c>
      <c r="L60" s="143" t="s">
        <v>53</v>
      </c>
      <c r="M60" s="198">
        <f>O60+R60+T60</f>
        <v>9010</v>
      </c>
      <c r="N60" s="138" t="s">
        <v>87</v>
      </c>
      <c r="O60" s="206">
        <v>9010</v>
      </c>
      <c r="P60" s="206"/>
      <c r="Q60" s="233">
        <f>O60/M60</f>
        <v>1</v>
      </c>
      <c r="R60" s="206"/>
      <c r="S60" s="237">
        <f>R60/M60</f>
        <v>0</v>
      </c>
      <c r="T60" s="206">
        <v>0</v>
      </c>
      <c r="U60" s="238">
        <f>T60/M60</f>
        <v>0</v>
      </c>
      <c r="V60" s="206">
        <v>0</v>
      </c>
      <c r="W60" s="181"/>
      <c r="X60" s="154"/>
      <c r="Y60" s="6"/>
      <c r="Z60" s="6"/>
      <c r="AA60" s="6"/>
      <c r="AB60" s="6"/>
      <c r="AC60" s="6"/>
      <c r="AD60" s="6"/>
      <c r="AE60" s="6"/>
      <c r="AF60" s="6"/>
    </row>
    <row r="61" spans="1:32" s="45" customFormat="1" ht="15" customHeight="1" x14ac:dyDescent="0.2">
      <c r="A61" s="180">
        <v>59</v>
      </c>
      <c r="B61" s="177" t="s">
        <v>37</v>
      </c>
      <c r="C61" s="174" t="s">
        <v>37</v>
      </c>
      <c r="D61" s="174" t="s">
        <v>519</v>
      </c>
      <c r="E61" s="174" t="s">
        <v>29</v>
      </c>
      <c r="F61" s="177" t="s">
        <v>146</v>
      </c>
      <c r="G61" s="177" t="s">
        <v>167</v>
      </c>
      <c r="H61" s="16" t="s">
        <v>204</v>
      </c>
      <c r="I61" s="177" t="s">
        <v>33</v>
      </c>
      <c r="J61" s="218">
        <v>3.125E-2</v>
      </c>
      <c r="K61" s="219">
        <v>2</v>
      </c>
      <c r="L61" s="143" t="s">
        <v>41</v>
      </c>
      <c r="M61" s="199">
        <f>O61</f>
        <v>8276</v>
      </c>
      <c r="N61" s="174" t="s">
        <v>42</v>
      </c>
      <c r="O61" s="201">
        <v>8276</v>
      </c>
      <c r="P61" s="201">
        <v>5709</v>
      </c>
      <c r="Q61" s="241"/>
      <c r="R61" s="201"/>
      <c r="S61" s="242"/>
      <c r="T61" s="201"/>
      <c r="U61" s="241"/>
      <c r="V61" s="201"/>
      <c r="W61" s="184"/>
      <c r="X61" s="156"/>
      <c r="Y61" s="24"/>
      <c r="Z61" s="24"/>
      <c r="AA61" s="24"/>
      <c r="AB61" s="24"/>
      <c r="AC61" s="24"/>
      <c r="AD61" s="24"/>
      <c r="AE61" s="24"/>
      <c r="AF61" s="24"/>
    </row>
    <row r="62" spans="1:32" s="45" customFormat="1" ht="15" customHeight="1" x14ac:dyDescent="0.2">
      <c r="A62" s="180">
        <v>60</v>
      </c>
      <c r="B62" s="138" t="s">
        <v>66</v>
      </c>
      <c r="C62" s="138" t="s">
        <v>214</v>
      </c>
      <c r="D62" s="138" t="s">
        <v>215</v>
      </c>
      <c r="E62" s="139" t="s">
        <v>29</v>
      </c>
      <c r="F62" s="139" t="s">
        <v>206</v>
      </c>
      <c r="G62" s="139"/>
      <c r="H62" s="190" t="s">
        <v>216</v>
      </c>
      <c r="I62" s="139" t="s">
        <v>33</v>
      </c>
      <c r="J62" s="216">
        <v>1.0902777777777779E-2</v>
      </c>
      <c r="K62" s="217">
        <v>68</v>
      </c>
      <c r="L62" s="143" t="s">
        <v>41</v>
      </c>
      <c r="M62" s="198">
        <f>O62+R62+T62</f>
        <v>8109</v>
      </c>
      <c r="N62" s="138" t="s">
        <v>70</v>
      </c>
      <c r="O62" s="206">
        <v>3709</v>
      </c>
      <c r="P62" s="206">
        <v>876</v>
      </c>
      <c r="Q62" s="233">
        <f>O62/M62</f>
        <v>0.45739302010112221</v>
      </c>
      <c r="R62" s="206">
        <v>0</v>
      </c>
      <c r="S62" s="230">
        <f>R62/M62</f>
        <v>0</v>
      </c>
      <c r="T62" s="206">
        <v>4400</v>
      </c>
      <c r="U62" s="233">
        <f>T62/M62</f>
        <v>0.54260697989887774</v>
      </c>
      <c r="V62" s="206">
        <v>3400</v>
      </c>
      <c r="W62" s="185"/>
      <c r="X62" s="2"/>
      <c r="Y62" s="3"/>
      <c r="Z62" s="3"/>
      <c r="AA62" s="3"/>
      <c r="AB62" s="3"/>
      <c r="AC62" s="3"/>
      <c r="AD62" s="3"/>
      <c r="AE62" s="3"/>
      <c r="AF62" s="3"/>
    </row>
    <row r="63" spans="1:32" s="45" customFormat="1" ht="15" customHeight="1" x14ac:dyDescent="0.2">
      <c r="A63" s="180">
        <v>61</v>
      </c>
      <c r="B63" s="170" t="s">
        <v>48</v>
      </c>
      <c r="C63" s="171" t="s">
        <v>133</v>
      </c>
      <c r="D63" s="175" t="s">
        <v>217</v>
      </c>
      <c r="E63" s="142" t="s">
        <v>29</v>
      </c>
      <c r="F63" s="143" t="s">
        <v>308</v>
      </c>
      <c r="G63" s="143" t="s">
        <v>105</v>
      </c>
      <c r="H63" s="192" t="s">
        <v>218</v>
      </c>
      <c r="I63" s="142" t="s">
        <v>33</v>
      </c>
      <c r="J63" s="216">
        <v>1.2719907407407407E-2</v>
      </c>
      <c r="K63" s="217">
        <v>3</v>
      </c>
      <c r="L63" s="143" t="s">
        <v>53</v>
      </c>
      <c r="M63" s="198">
        <f>O63+R63+T63</f>
        <v>7459</v>
      </c>
      <c r="N63" s="138" t="s">
        <v>87</v>
      </c>
      <c r="O63" s="206">
        <v>7011</v>
      </c>
      <c r="P63" s="206"/>
      <c r="Q63" s="233">
        <f>O63/M63</f>
        <v>0.93993832953479017</v>
      </c>
      <c r="R63" s="206"/>
      <c r="S63" s="237">
        <f>R63/M63</f>
        <v>0</v>
      </c>
      <c r="T63" s="206">
        <v>448</v>
      </c>
      <c r="U63" s="238">
        <f>T63/M63</f>
        <v>6.0061670465209813E-2</v>
      </c>
      <c r="V63" s="206">
        <v>318</v>
      </c>
      <c r="W63" s="181"/>
      <c r="X63" s="154"/>
      <c r="Y63" s="6"/>
      <c r="Z63" s="6"/>
      <c r="AA63" s="6"/>
      <c r="AB63" s="6"/>
      <c r="AC63" s="6"/>
      <c r="AD63" s="6"/>
      <c r="AE63" s="6"/>
      <c r="AF63" s="6"/>
    </row>
    <row r="64" spans="1:32" s="45" customFormat="1" ht="15" customHeight="1" x14ac:dyDescent="0.2">
      <c r="A64" s="180">
        <v>62</v>
      </c>
      <c r="B64" s="177" t="s">
        <v>37</v>
      </c>
      <c r="C64" s="174" t="s">
        <v>37</v>
      </c>
      <c r="D64" s="174" t="s">
        <v>112</v>
      </c>
      <c r="E64" s="174" t="s">
        <v>29</v>
      </c>
      <c r="F64" s="177" t="s">
        <v>308</v>
      </c>
      <c r="G64" s="177" t="s">
        <v>113</v>
      </c>
      <c r="H64" s="39" t="s">
        <v>114</v>
      </c>
      <c r="I64" s="177" t="s">
        <v>33</v>
      </c>
      <c r="J64" s="218">
        <v>3.125E-2</v>
      </c>
      <c r="K64" s="219">
        <v>4</v>
      </c>
      <c r="L64" s="143" t="s">
        <v>41</v>
      </c>
      <c r="M64" s="199">
        <f>O64</f>
        <v>7452</v>
      </c>
      <c r="N64" s="174" t="s">
        <v>42</v>
      </c>
      <c r="O64" s="201">
        <v>7452</v>
      </c>
      <c r="P64" s="201">
        <v>37823</v>
      </c>
      <c r="Q64" s="241"/>
      <c r="R64" s="201">
        <v>0</v>
      </c>
      <c r="S64" s="242"/>
      <c r="T64" s="201"/>
      <c r="U64" s="241"/>
      <c r="V64" s="201"/>
      <c r="W64" s="184"/>
      <c r="X64" s="156"/>
      <c r="Y64" s="24"/>
      <c r="Z64" s="24"/>
      <c r="AA64" s="24"/>
      <c r="AB64" s="24"/>
      <c r="AC64" s="24"/>
      <c r="AD64" s="24"/>
      <c r="AE64" s="24"/>
      <c r="AF64" s="24"/>
    </row>
    <row r="65" spans="1:32" s="45" customFormat="1" ht="15" customHeight="1" x14ac:dyDescent="0.2">
      <c r="A65" s="180">
        <v>63</v>
      </c>
      <c r="B65" s="170" t="s">
        <v>48</v>
      </c>
      <c r="C65" s="171" t="s">
        <v>133</v>
      </c>
      <c r="D65" s="175" t="s">
        <v>223</v>
      </c>
      <c r="E65" s="142" t="s">
        <v>29</v>
      </c>
      <c r="F65" s="143" t="s">
        <v>315</v>
      </c>
      <c r="G65" s="143" t="s">
        <v>131</v>
      </c>
      <c r="H65" s="192" t="s">
        <v>224</v>
      </c>
      <c r="I65" s="142" t="s">
        <v>33</v>
      </c>
      <c r="J65" s="216">
        <v>4.0254629629629626E-2</v>
      </c>
      <c r="K65" s="217">
        <v>2</v>
      </c>
      <c r="L65" s="143" t="s">
        <v>53</v>
      </c>
      <c r="M65" s="198">
        <f t="shared" ref="M65:M89" si="4">O65+R65+T65</f>
        <v>7289</v>
      </c>
      <c r="N65" s="138" t="s">
        <v>87</v>
      </c>
      <c r="O65" s="206">
        <v>5591</v>
      </c>
      <c r="P65" s="206"/>
      <c r="Q65" s="233">
        <f t="shared" ref="Q65:Q89" si="5">O65/M65</f>
        <v>0.76704623405131023</v>
      </c>
      <c r="R65" s="206"/>
      <c r="S65" s="237">
        <f t="shared" ref="S65:S89" si="6">R65/M65</f>
        <v>0</v>
      </c>
      <c r="T65" s="206">
        <v>1698</v>
      </c>
      <c r="U65" s="238">
        <f t="shared" ref="U65:U89" si="7">T65/M65</f>
        <v>0.2329537659486898</v>
      </c>
      <c r="V65" s="206">
        <v>961</v>
      </c>
      <c r="W65" s="181"/>
      <c r="X65" s="154"/>
      <c r="Y65" s="6"/>
      <c r="Z65" s="6"/>
      <c r="AA65" s="6"/>
      <c r="AB65" s="6"/>
      <c r="AC65" s="6"/>
      <c r="AD65" s="6"/>
      <c r="AE65" s="6"/>
      <c r="AF65" s="6"/>
    </row>
    <row r="66" spans="1:32" s="45" customFormat="1" ht="15" customHeight="1" x14ac:dyDescent="0.2">
      <c r="A66" s="180">
        <v>64</v>
      </c>
      <c r="B66" s="138" t="s">
        <v>66</v>
      </c>
      <c r="C66" s="138" t="s">
        <v>67</v>
      </c>
      <c r="D66" s="138" t="s">
        <v>210</v>
      </c>
      <c r="E66" s="139" t="s">
        <v>29</v>
      </c>
      <c r="F66" s="139" t="s">
        <v>146</v>
      </c>
      <c r="G66" s="139"/>
      <c r="H66" s="190" t="s">
        <v>211</v>
      </c>
      <c r="I66" s="139" t="s">
        <v>33</v>
      </c>
      <c r="J66" s="216">
        <v>1.5775462962962963E-2</v>
      </c>
      <c r="K66" s="217">
        <v>4</v>
      </c>
      <c r="L66" s="143" t="s">
        <v>41</v>
      </c>
      <c r="M66" s="198">
        <f t="shared" si="4"/>
        <v>6646</v>
      </c>
      <c r="N66" s="138" t="s">
        <v>70</v>
      </c>
      <c r="O66" s="206">
        <v>5446</v>
      </c>
      <c r="P66" s="206">
        <v>3548</v>
      </c>
      <c r="Q66" s="233">
        <f t="shared" si="5"/>
        <v>0.8194402648209449</v>
      </c>
      <c r="R66" s="206">
        <v>0</v>
      </c>
      <c r="S66" s="230">
        <f t="shared" si="6"/>
        <v>0</v>
      </c>
      <c r="T66" s="206">
        <v>1200</v>
      </c>
      <c r="U66" s="233">
        <f t="shared" si="7"/>
        <v>0.18055973517905508</v>
      </c>
      <c r="V66" s="206">
        <v>907</v>
      </c>
      <c r="W66" s="181"/>
      <c r="X66" s="154"/>
      <c r="Y66" s="6"/>
      <c r="Z66" s="6"/>
      <c r="AA66" s="6"/>
      <c r="AB66" s="6"/>
      <c r="AC66" s="6"/>
      <c r="AD66" s="6"/>
      <c r="AE66" s="6"/>
      <c r="AF66" s="6"/>
    </row>
    <row r="67" spans="1:32" s="45" customFormat="1" ht="15" customHeight="1" x14ac:dyDescent="0.2">
      <c r="A67" s="180">
        <v>65</v>
      </c>
      <c r="B67" s="170" t="s">
        <v>48</v>
      </c>
      <c r="C67" s="174" t="s">
        <v>504</v>
      </c>
      <c r="D67" s="175" t="s">
        <v>228</v>
      </c>
      <c r="E67" s="142" t="s">
        <v>29</v>
      </c>
      <c r="F67" s="143" t="s">
        <v>64</v>
      </c>
      <c r="G67" s="143" t="s">
        <v>85</v>
      </c>
      <c r="H67" s="143" t="s">
        <v>229</v>
      </c>
      <c r="I67" s="142" t="s">
        <v>33</v>
      </c>
      <c r="J67" s="216">
        <v>1.8298611111111113E-2</v>
      </c>
      <c r="K67" s="217">
        <v>21</v>
      </c>
      <c r="L67" s="143" t="s">
        <v>53</v>
      </c>
      <c r="M67" s="198">
        <f t="shared" si="4"/>
        <v>6080</v>
      </c>
      <c r="N67" s="138" t="s">
        <v>87</v>
      </c>
      <c r="O67" s="206">
        <v>6080</v>
      </c>
      <c r="P67" s="206"/>
      <c r="Q67" s="233">
        <f t="shared" si="5"/>
        <v>1</v>
      </c>
      <c r="R67" s="206"/>
      <c r="S67" s="237">
        <f t="shared" si="6"/>
        <v>0</v>
      </c>
      <c r="T67" s="206">
        <v>0</v>
      </c>
      <c r="U67" s="238">
        <f t="shared" si="7"/>
        <v>0</v>
      </c>
      <c r="V67" s="206">
        <v>0</v>
      </c>
      <c r="W67" s="181"/>
      <c r="X67" s="154"/>
      <c r="Y67" s="6"/>
      <c r="Z67" s="6"/>
      <c r="AA67" s="6"/>
      <c r="AB67" s="6"/>
      <c r="AC67" s="6"/>
      <c r="AD67" s="6"/>
      <c r="AE67" s="6"/>
      <c r="AF67" s="6"/>
    </row>
    <row r="68" spans="1:32" s="45" customFormat="1" ht="15" customHeight="1" x14ac:dyDescent="0.2">
      <c r="A68" s="180">
        <v>66</v>
      </c>
      <c r="B68" s="170" t="s">
        <v>48</v>
      </c>
      <c r="C68" s="142" t="s">
        <v>219</v>
      </c>
      <c r="D68" s="142" t="s">
        <v>220</v>
      </c>
      <c r="E68" s="142" t="s">
        <v>29</v>
      </c>
      <c r="F68" s="143" t="s">
        <v>206</v>
      </c>
      <c r="G68" s="143" t="s">
        <v>221</v>
      </c>
      <c r="H68" s="192" t="s">
        <v>222</v>
      </c>
      <c r="I68" s="142" t="s">
        <v>33</v>
      </c>
      <c r="J68" s="217">
        <v>0</v>
      </c>
      <c r="K68" s="217">
        <v>0</v>
      </c>
      <c r="L68" s="143" t="s">
        <v>53</v>
      </c>
      <c r="M68" s="198">
        <f t="shared" si="4"/>
        <v>5893</v>
      </c>
      <c r="N68" s="138" t="s">
        <v>87</v>
      </c>
      <c r="O68" s="206">
        <v>155</v>
      </c>
      <c r="P68" s="206"/>
      <c r="Q68" s="233">
        <f t="shared" si="5"/>
        <v>2.6302392669268624E-2</v>
      </c>
      <c r="R68" s="206"/>
      <c r="S68" s="237">
        <f t="shared" si="6"/>
        <v>0</v>
      </c>
      <c r="T68" s="206">
        <v>5738</v>
      </c>
      <c r="U68" s="238">
        <f t="shared" si="7"/>
        <v>0.97369760733073141</v>
      </c>
      <c r="V68" s="206">
        <v>4024</v>
      </c>
      <c r="W68" s="181"/>
      <c r="X68" s="154"/>
      <c r="Y68" s="6"/>
      <c r="Z68" s="6"/>
      <c r="AA68" s="6"/>
      <c r="AB68" s="6"/>
      <c r="AC68" s="6"/>
      <c r="AD68" s="6"/>
      <c r="AE68" s="6"/>
      <c r="AF68" s="6"/>
    </row>
    <row r="69" spans="1:32" s="45" customFormat="1" ht="15" customHeight="1" x14ac:dyDescent="0.2">
      <c r="A69" s="180">
        <v>67</v>
      </c>
      <c r="B69" s="138" t="s">
        <v>26</v>
      </c>
      <c r="C69" s="138" t="s">
        <v>27</v>
      </c>
      <c r="D69" s="138" t="s">
        <v>501</v>
      </c>
      <c r="E69" s="139" t="s">
        <v>29</v>
      </c>
      <c r="F69" s="139" t="s">
        <v>143</v>
      </c>
      <c r="G69" s="139" t="s">
        <v>36</v>
      </c>
      <c r="H69" s="190" t="s">
        <v>502</v>
      </c>
      <c r="I69" s="139" t="s">
        <v>33</v>
      </c>
      <c r="J69" s="216">
        <v>8.9699074074074073E-3</v>
      </c>
      <c r="K69" s="217">
        <v>1</v>
      </c>
      <c r="L69" s="143" t="s">
        <v>41</v>
      </c>
      <c r="M69" s="198">
        <f t="shared" si="4"/>
        <v>5198</v>
      </c>
      <c r="N69" s="138" t="s">
        <v>42</v>
      </c>
      <c r="O69" s="206">
        <v>5198</v>
      </c>
      <c r="P69" s="207">
        <v>3461</v>
      </c>
      <c r="Q69" s="233">
        <f t="shared" si="5"/>
        <v>1</v>
      </c>
      <c r="R69" s="198">
        <v>0</v>
      </c>
      <c r="S69" s="230">
        <f t="shared" si="6"/>
        <v>0</v>
      </c>
      <c r="T69" s="206">
        <v>0</v>
      </c>
      <c r="U69" s="233">
        <f t="shared" si="7"/>
        <v>0</v>
      </c>
      <c r="V69" s="234">
        <v>0</v>
      </c>
      <c r="W69" s="181"/>
      <c r="X69" s="154"/>
      <c r="Y69" s="6"/>
      <c r="Z69" s="6"/>
      <c r="AA69" s="6"/>
      <c r="AB69" s="6"/>
      <c r="AC69" s="6"/>
      <c r="AD69" s="6"/>
      <c r="AE69" s="6"/>
      <c r="AF69" s="6"/>
    </row>
    <row r="70" spans="1:32" s="45" customFormat="1" ht="15" customHeight="1" x14ac:dyDescent="0.2">
      <c r="A70" s="180">
        <v>68</v>
      </c>
      <c r="B70" s="170" t="s">
        <v>48</v>
      </c>
      <c r="C70" s="171" t="s">
        <v>49</v>
      </c>
      <c r="D70" s="172" t="s">
        <v>164</v>
      </c>
      <c r="E70" s="142" t="s">
        <v>29</v>
      </c>
      <c r="F70" s="143" t="s">
        <v>308</v>
      </c>
      <c r="G70" s="143"/>
      <c r="H70" s="192" t="s">
        <v>165</v>
      </c>
      <c r="I70" s="143" t="s">
        <v>33</v>
      </c>
      <c r="J70" s="217">
        <v>0</v>
      </c>
      <c r="K70" s="217">
        <v>0</v>
      </c>
      <c r="L70" s="143" t="s">
        <v>163</v>
      </c>
      <c r="M70" s="198">
        <f t="shared" si="4"/>
        <v>4918</v>
      </c>
      <c r="N70" s="138" t="s">
        <v>87</v>
      </c>
      <c r="O70" s="206">
        <v>395</v>
      </c>
      <c r="P70" s="206"/>
      <c r="Q70" s="233">
        <f t="shared" si="5"/>
        <v>8.0317202114680769E-2</v>
      </c>
      <c r="R70" s="206"/>
      <c r="S70" s="237">
        <f t="shared" si="6"/>
        <v>0</v>
      </c>
      <c r="T70" s="206">
        <v>4523</v>
      </c>
      <c r="U70" s="238">
        <f t="shared" si="7"/>
        <v>0.91968279788531926</v>
      </c>
      <c r="V70" s="206">
        <v>4545</v>
      </c>
      <c r="W70" s="181"/>
      <c r="X70" s="154"/>
      <c r="Y70" s="6"/>
      <c r="Z70" s="6"/>
      <c r="AA70" s="6"/>
      <c r="AB70" s="6"/>
      <c r="AC70" s="6"/>
      <c r="AD70" s="6"/>
      <c r="AE70" s="6"/>
      <c r="AF70" s="6"/>
    </row>
    <row r="71" spans="1:32" s="45" customFormat="1" ht="15" customHeight="1" x14ac:dyDescent="0.2">
      <c r="A71" s="180">
        <v>69</v>
      </c>
      <c r="B71" s="170" t="s">
        <v>48</v>
      </c>
      <c r="C71" s="171" t="s">
        <v>49</v>
      </c>
      <c r="D71" s="142" t="s">
        <v>239</v>
      </c>
      <c r="E71" s="142" t="s">
        <v>29</v>
      </c>
      <c r="F71" s="143" t="s">
        <v>308</v>
      </c>
      <c r="G71" s="143" t="s">
        <v>135</v>
      </c>
      <c r="H71" s="192" t="s">
        <v>240</v>
      </c>
      <c r="I71" s="142" t="s">
        <v>33</v>
      </c>
      <c r="J71" s="216">
        <v>2.0625000000000001E-2</v>
      </c>
      <c r="K71" s="217">
        <v>3</v>
      </c>
      <c r="L71" s="143" t="s">
        <v>53</v>
      </c>
      <c r="M71" s="198">
        <f t="shared" si="4"/>
        <v>4780</v>
      </c>
      <c r="N71" s="138" t="s">
        <v>87</v>
      </c>
      <c r="O71" s="206">
        <v>2825</v>
      </c>
      <c r="P71" s="206"/>
      <c r="Q71" s="233">
        <f t="shared" si="5"/>
        <v>0.59100418410041844</v>
      </c>
      <c r="R71" s="206"/>
      <c r="S71" s="237">
        <f t="shared" si="6"/>
        <v>0</v>
      </c>
      <c r="T71" s="206">
        <v>1955</v>
      </c>
      <c r="U71" s="238">
        <f t="shared" si="7"/>
        <v>0.40899581589958162</v>
      </c>
      <c r="V71" s="206">
        <v>1472</v>
      </c>
      <c r="W71" s="181"/>
      <c r="X71" s="154"/>
      <c r="Y71" s="6"/>
      <c r="Z71" s="6"/>
      <c r="AA71" s="6"/>
      <c r="AB71" s="6"/>
      <c r="AC71" s="6"/>
      <c r="AD71" s="6"/>
      <c r="AE71" s="6"/>
      <c r="AF71" s="6"/>
    </row>
    <row r="72" spans="1:32" s="45" customFormat="1" ht="15" customHeight="1" x14ac:dyDescent="0.2">
      <c r="A72" s="180">
        <v>70</v>
      </c>
      <c r="B72" s="138" t="s">
        <v>234</v>
      </c>
      <c r="C72" s="138" t="s">
        <v>234</v>
      </c>
      <c r="D72" s="138" t="s">
        <v>235</v>
      </c>
      <c r="E72" s="139" t="s">
        <v>29</v>
      </c>
      <c r="F72" s="139" t="s">
        <v>30</v>
      </c>
      <c r="G72" s="139" t="s">
        <v>31</v>
      </c>
      <c r="H72" s="190" t="s">
        <v>236</v>
      </c>
      <c r="I72" s="139" t="s">
        <v>33</v>
      </c>
      <c r="J72" s="214">
        <v>7.3611111111111108E-3</v>
      </c>
      <c r="K72" s="215">
        <v>13</v>
      </c>
      <c r="L72" s="143" t="s">
        <v>100</v>
      </c>
      <c r="M72" s="198">
        <f t="shared" si="4"/>
        <v>4116</v>
      </c>
      <c r="N72" s="138" t="s">
        <v>59</v>
      </c>
      <c r="O72" s="198">
        <v>2113</v>
      </c>
      <c r="P72" s="206">
        <v>2113</v>
      </c>
      <c r="Q72" s="233">
        <f t="shared" si="5"/>
        <v>0.51336248785228378</v>
      </c>
      <c r="R72" s="198">
        <v>2003</v>
      </c>
      <c r="S72" s="230">
        <f t="shared" si="6"/>
        <v>0.48663751214771622</v>
      </c>
      <c r="T72" s="208">
        <v>0</v>
      </c>
      <c r="U72" s="233">
        <f t="shared" si="7"/>
        <v>0</v>
      </c>
      <c r="V72" s="208">
        <v>0</v>
      </c>
      <c r="W72" s="185"/>
      <c r="X72" s="2"/>
      <c r="Y72" s="3"/>
      <c r="Z72" s="3"/>
      <c r="AA72" s="3"/>
      <c r="AB72" s="3"/>
      <c r="AC72" s="3"/>
      <c r="AD72" s="3"/>
      <c r="AE72" s="3"/>
      <c r="AF72" s="3"/>
    </row>
    <row r="73" spans="1:32" s="45" customFormat="1" ht="15" customHeight="1" x14ac:dyDescent="0.2">
      <c r="A73" s="180">
        <v>71</v>
      </c>
      <c r="B73" s="170" t="s">
        <v>48</v>
      </c>
      <c r="C73" s="171" t="s">
        <v>49</v>
      </c>
      <c r="D73" s="172" t="s">
        <v>232</v>
      </c>
      <c r="E73" s="142" t="s">
        <v>29</v>
      </c>
      <c r="F73" s="143" t="s">
        <v>30</v>
      </c>
      <c r="G73" s="143" t="s">
        <v>119</v>
      </c>
      <c r="H73" s="192" t="s">
        <v>233</v>
      </c>
      <c r="I73" s="143" t="s">
        <v>33</v>
      </c>
      <c r="J73" s="216">
        <v>1.2256944444444445E-2</v>
      </c>
      <c r="K73" s="217">
        <v>6</v>
      </c>
      <c r="L73" s="143" t="s">
        <v>53</v>
      </c>
      <c r="M73" s="198">
        <f t="shared" si="4"/>
        <v>4059</v>
      </c>
      <c r="N73" s="138" t="s">
        <v>87</v>
      </c>
      <c r="O73" s="206">
        <v>1830</v>
      </c>
      <c r="P73" s="206"/>
      <c r="Q73" s="233">
        <f t="shared" si="5"/>
        <v>0.45084996304508501</v>
      </c>
      <c r="R73" s="206"/>
      <c r="S73" s="237">
        <f t="shared" si="6"/>
        <v>0</v>
      </c>
      <c r="T73" s="206">
        <v>2229</v>
      </c>
      <c r="U73" s="238">
        <f t="shared" si="7"/>
        <v>0.54915003695491504</v>
      </c>
      <c r="V73" s="206">
        <v>1765</v>
      </c>
      <c r="W73" s="181"/>
      <c r="X73" s="154"/>
      <c r="Y73" s="6"/>
      <c r="Z73" s="6"/>
      <c r="AA73" s="6"/>
      <c r="AB73" s="6"/>
      <c r="AC73" s="6"/>
      <c r="AD73" s="6"/>
      <c r="AE73" s="6"/>
      <c r="AF73" s="6"/>
    </row>
    <row r="74" spans="1:32" s="45" customFormat="1" ht="15" customHeight="1" x14ac:dyDescent="0.2">
      <c r="A74" s="180">
        <v>72</v>
      </c>
      <c r="B74" s="170" t="s">
        <v>48</v>
      </c>
      <c r="C74" s="171" t="s">
        <v>49</v>
      </c>
      <c r="D74" s="172" t="s">
        <v>241</v>
      </c>
      <c r="E74" s="142" t="s">
        <v>29</v>
      </c>
      <c r="F74" s="143" t="s">
        <v>180</v>
      </c>
      <c r="G74" s="143" t="s">
        <v>242</v>
      </c>
      <c r="H74" s="143" t="s">
        <v>243</v>
      </c>
      <c r="I74" s="143" t="s">
        <v>33</v>
      </c>
      <c r="J74" s="216">
        <v>3.7534722222222219E-2</v>
      </c>
      <c r="K74" s="217">
        <v>2</v>
      </c>
      <c r="L74" s="143" t="s">
        <v>53</v>
      </c>
      <c r="M74" s="198">
        <f t="shared" si="4"/>
        <v>3013</v>
      </c>
      <c r="N74" s="138" t="s">
        <v>87</v>
      </c>
      <c r="O74" s="206">
        <v>2135</v>
      </c>
      <c r="P74" s="206"/>
      <c r="Q74" s="233">
        <f t="shared" si="5"/>
        <v>0.70859608363757054</v>
      </c>
      <c r="R74" s="206"/>
      <c r="S74" s="237">
        <f t="shared" si="6"/>
        <v>0</v>
      </c>
      <c r="T74" s="206">
        <v>878</v>
      </c>
      <c r="U74" s="238">
        <f t="shared" si="7"/>
        <v>0.29140391636242946</v>
      </c>
      <c r="V74" s="206">
        <v>688</v>
      </c>
      <c r="W74" s="181"/>
      <c r="X74" s="154"/>
      <c r="Y74" s="6"/>
      <c r="Z74" s="6"/>
      <c r="AA74" s="6"/>
      <c r="AB74" s="6"/>
      <c r="AC74" s="6"/>
      <c r="AD74" s="6"/>
      <c r="AE74" s="6"/>
      <c r="AF74" s="6"/>
    </row>
    <row r="75" spans="1:32" s="45" customFormat="1" ht="15" customHeight="1" x14ac:dyDescent="0.2">
      <c r="A75" s="180">
        <v>73</v>
      </c>
      <c r="B75" s="138" t="s">
        <v>66</v>
      </c>
      <c r="C75" s="138" t="s">
        <v>214</v>
      </c>
      <c r="D75" s="138" t="s">
        <v>246</v>
      </c>
      <c r="E75" s="139" t="s">
        <v>29</v>
      </c>
      <c r="F75" s="139" t="s">
        <v>30</v>
      </c>
      <c r="G75" s="139"/>
      <c r="H75" s="190" t="s">
        <v>247</v>
      </c>
      <c r="I75" s="139" t="s">
        <v>33</v>
      </c>
      <c r="J75" s="216">
        <v>6.3310185185185188E-3</v>
      </c>
      <c r="K75" s="217">
        <v>21</v>
      </c>
      <c r="L75" s="143" t="s">
        <v>41</v>
      </c>
      <c r="M75" s="198">
        <f t="shared" si="4"/>
        <v>2900</v>
      </c>
      <c r="N75" s="138" t="s">
        <v>70</v>
      </c>
      <c r="O75" s="206">
        <v>0</v>
      </c>
      <c r="P75" s="206">
        <v>0</v>
      </c>
      <c r="Q75" s="233">
        <f t="shared" si="5"/>
        <v>0</v>
      </c>
      <c r="R75" s="206">
        <v>0</v>
      </c>
      <c r="S75" s="230">
        <f t="shared" si="6"/>
        <v>0</v>
      </c>
      <c r="T75" s="206">
        <v>2900</v>
      </c>
      <c r="U75" s="233">
        <f t="shared" si="7"/>
        <v>1</v>
      </c>
      <c r="V75" s="206">
        <v>2400</v>
      </c>
      <c r="W75" s="184"/>
      <c r="X75" s="157"/>
      <c r="Y75" s="30"/>
      <c r="Z75" s="30"/>
      <c r="AA75" s="30"/>
      <c r="AB75" s="30"/>
      <c r="AC75" s="30"/>
      <c r="AD75" s="30"/>
      <c r="AE75" s="30"/>
      <c r="AF75" s="30"/>
    </row>
    <row r="76" spans="1:32" s="45" customFormat="1" ht="15" customHeight="1" x14ac:dyDescent="0.2">
      <c r="A76" s="180">
        <v>74</v>
      </c>
      <c r="B76" s="138" t="s">
        <v>66</v>
      </c>
      <c r="C76" s="138" t="s">
        <v>67</v>
      </c>
      <c r="D76" s="138" t="s">
        <v>208</v>
      </c>
      <c r="E76" s="139" t="s">
        <v>29</v>
      </c>
      <c r="F76" s="139" t="s">
        <v>95</v>
      </c>
      <c r="G76" s="139"/>
      <c r="H76" s="190" t="s">
        <v>209</v>
      </c>
      <c r="I76" s="139" t="s">
        <v>33</v>
      </c>
      <c r="J76" s="216">
        <v>0</v>
      </c>
      <c r="K76" s="217">
        <v>0</v>
      </c>
      <c r="L76" s="143" t="s">
        <v>41</v>
      </c>
      <c r="M76" s="198">
        <f t="shared" si="4"/>
        <v>2835</v>
      </c>
      <c r="N76" s="138" t="s">
        <v>70</v>
      </c>
      <c r="O76" s="206">
        <v>2664</v>
      </c>
      <c r="P76" s="206">
        <v>1298</v>
      </c>
      <c r="Q76" s="233">
        <f t="shared" si="5"/>
        <v>0.93968253968253967</v>
      </c>
      <c r="R76" s="206">
        <v>0</v>
      </c>
      <c r="S76" s="230">
        <f t="shared" si="6"/>
        <v>0</v>
      </c>
      <c r="T76" s="206">
        <v>171</v>
      </c>
      <c r="U76" s="233">
        <f t="shared" si="7"/>
        <v>6.0317460317460318E-2</v>
      </c>
      <c r="V76" s="206">
        <v>62</v>
      </c>
      <c r="W76" s="184"/>
      <c r="X76" s="156"/>
      <c r="Y76" s="24"/>
      <c r="Z76" s="24"/>
      <c r="AA76" s="24"/>
      <c r="AB76" s="24"/>
      <c r="AC76" s="24"/>
      <c r="AD76" s="24"/>
      <c r="AE76" s="24"/>
      <c r="AF76" s="24"/>
    </row>
    <row r="77" spans="1:32" s="45" customFormat="1" ht="15" customHeight="1" x14ac:dyDescent="0.2">
      <c r="A77" s="180">
        <v>75</v>
      </c>
      <c r="B77" s="138" t="s">
        <v>66</v>
      </c>
      <c r="C77" s="138" t="s">
        <v>214</v>
      </c>
      <c r="D77" s="138" t="s">
        <v>261</v>
      </c>
      <c r="E77" s="139" t="s">
        <v>29</v>
      </c>
      <c r="F77" s="139" t="s">
        <v>206</v>
      </c>
      <c r="G77" s="139" t="s">
        <v>262</v>
      </c>
      <c r="H77" s="190" t="s">
        <v>263</v>
      </c>
      <c r="I77" s="139" t="s">
        <v>33</v>
      </c>
      <c r="J77" s="216">
        <v>2.4652777777777777E-2</v>
      </c>
      <c r="K77" s="217">
        <v>2</v>
      </c>
      <c r="L77" s="143" t="s">
        <v>41</v>
      </c>
      <c r="M77" s="198">
        <f t="shared" si="4"/>
        <v>2800</v>
      </c>
      <c r="N77" s="138" t="s">
        <v>70</v>
      </c>
      <c r="O77" s="206">
        <v>2652</v>
      </c>
      <c r="P77" s="206">
        <v>925</v>
      </c>
      <c r="Q77" s="233">
        <f t="shared" si="5"/>
        <v>0.94714285714285718</v>
      </c>
      <c r="R77" s="206">
        <v>0</v>
      </c>
      <c r="S77" s="230">
        <f t="shared" si="6"/>
        <v>0</v>
      </c>
      <c r="T77" s="206">
        <v>148</v>
      </c>
      <c r="U77" s="233">
        <f t="shared" si="7"/>
        <v>5.2857142857142859E-2</v>
      </c>
      <c r="V77" s="206">
        <v>102</v>
      </c>
      <c r="W77" s="183"/>
      <c r="X77" s="156"/>
      <c r="Y77" s="24"/>
      <c r="Z77" s="24"/>
      <c r="AA77" s="24"/>
      <c r="AB77" s="24"/>
      <c r="AC77" s="24"/>
      <c r="AD77" s="24"/>
      <c r="AE77" s="24"/>
      <c r="AF77" s="24"/>
    </row>
    <row r="78" spans="1:32" s="45" customFormat="1" ht="15" customHeight="1" x14ac:dyDescent="0.2">
      <c r="A78" s="180">
        <v>76</v>
      </c>
      <c r="B78" s="170" t="s">
        <v>48</v>
      </c>
      <c r="C78" s="171" t="s">
        <v>133</v>
      </c>
      <c r="D78" s="142" t="s">
        <v>230</v>
      </c>
      <c r="E78" s="142" t="s">
        <v>29</v>
      </c>
      <c r="F78" s="143" t="s">
        <v>206</v>
      </c>
      <c r="G78" s="143" t="s">
        <v>221</v>
      </c>
      <c r="H78" s="192" t="s">
        <v>231</v>
      </c>
      <c r="I78" s="142" t="s">
        <v>33</v>
      </c>
      <c r="J78" s="217">
        <v>0</v>
      </c>
      <c r="K78" s="217">
        <v>0</v>
      </c>
      <c r="L78" s="143" t="s">
        <v>53</v>
      </c>
      <c r="M78" s="198">
        <f t="shared" si="4"/>
        <v>1979</v>
      </c>
      <c r="N78" s="138" t="s">
        <v>87</v>
      </c>
      <c r="O78" s="206">
        <v>31</v>
      </c>
      <c r="P78" s="206"/>
      <c r="Q78" s="233">
        <f t="shared" si="5"/>
        <v>1.5664477008590198E-2</v>
      </c>
      <c r="R78" s="206"/>
      <c r="S78" s="237">
        <f t="shared" si="6"/>
        <v>0</v>
      </c>
      <c r="T78" s="206">
        <v>1948</v>
      </c>
      <c r="U78" s="238">
        <f t="shared" si="7"/>
        <v>0.98433552299140981</v>
      </c>
      <c r="V78" s="206">
        <v>1538</v>
      </c>
      <c r="W78" s="181"/>
      <c r="X78" s="154"/>
      <c r="Y78" s="6"/>
      <c r="Z78" s="6"/>
      <c r="AA78" s="6"/>
      <c r="AB78" s="6"/>
      <c r="AC78" s="6"/>
      <c r="AD78" s="6"/>
      <c r="AE78" s="6"/>
      <c r="AF78" s="6"/>
    </row>
    <row r="79" spans="1:32" s="45" customFormat="1" ht="15" customHeight="1" x14ac:dyDescent="0.2">
      <c r="A79" s="180">
        <v>77</v>
      </c>
      <c r="B79" s="170" t="s">
        <v>48</v>
      </c>
      <c r="C79" s="171" t="s">
        <v>49</v>
      </c>
      <c r="D79" s="173" t="s">
        <v>250</v>
      </c>
      <c r="E79" s="142" t="s">
        <v>29</v>
      </c>
      <c r="F79" s="143" t="s">
        <v>64</v>
      </c>
      <c r="G79" s="143" t="s">
        <v>85</v>
      </c>
      <c r="H79" s="192" t="s">
        <v>251</v>
      </c>
      <c r="I79" s="143" t="s">
        <v>33</v>
      </c>
      <c r="J79" s="216">
        <v>2.2638888888888889E-2</v>
      </c>
      <c r="K79" s="217">
        <v>4</v>
      </c>
      <c r="L79" s="143" t="s">
        <v>163</v>
      </c>
      <c r="M79" s="198">
        <f t="shared" si="4"/>
        <v>1647</v>
      </c>
      <c r="N79" s="138" t="s">
        <v>87</v>
      </c>
      <c r="O79" s="206">
        <v>1647</v>
      </c>
      <c r="P79" s="206"/>
      <c r="Q79" s="233">
        <f t="shared" si="5"/>
        <v>1</v>
      </c>
      <c r="R79" s="206"/>
      <c r="S79" s="237">
        <f t="shared" si="6"/>
        <v>0</v>
      </c>
      <c r="T79" s="206">
        <v>0</v>
      </c>
      <c r="U79" s="238">
        <f t="shared" si="7"/>
        <v>0</v>
      </c>
      <c r="V79" s="206">
        <v>0</v>
      </c>
      <c r="W79" s="181"/>
      <c r="X79" s="154"/>
      <c r="Y79" s="6"/>
      <c r="Z79" s="6"/>
      <c r="AA79" s="6"/>
      <c r="AB79" s="6"/>
      <c r="AC79" s="6"/>
      <c r="AD79" s="6"/>
      <c r="AE79" s="6"/>
      <c r="AF79" s="6"/>
    </row>
    <row r="80" spans="1:32" s="45" customFormat="1" ht="15" customHeight="1" x14ac:dyDescent="0.2">
      <c r="A80" s="180">
        <v>78</v>
      </c>
      <c r="B80" s="170" t="s">
        <v>48</v>
      </c>
      <c r="C80" s="171" t="s">
        <v>49</v>
      </c>
      <c r="D80" s="172" t="s">
        <v>248</v>
      </c>
      <c r="E80" s="142" t="s">
        <v>29</v>
      </c>
      <c r="F80" s="143" t="s">
        <v>308</v>
      </c>
      <c r="G80" s="143"/>
      <c r="H80" s="192" t="s">
        <v>249</v>
      </c>
      <c r="I80" s="143" t="s">
        <v>33</v>
      </c>
      <c r="J80" s="216">
        <v>8.472222222222223E-3</v>
      </c>
      <c r="K80" s="217">
        <v>5</v>
      </c>
      <c r="L80" s="143" t="s">
        <v>53</v>
      </c>
      <c r="M80" s="198">
        <f t="shared" si="4"/>
        <v>1348</v>
      </c>
      <c r="N80" s="138" t="s">
        <v>87</v>
      </c>
      <c r="O80" s="206">
        <v>1348</v>
      </c>
      <c r="P80" s="206"/>
      <c r="Q80" s="233">
        <f t="shared" si="5"/>
        <v>1</v>
      </c>
      <c r="R80" s="206"/>
      <c r="S80" s="237">
        <f t="shared" si="6"/>
        <v>0</v>
      </c>
      <c r="T80" s="206">
        <v>0</v>
      </c>
      <c r="U80" s="238">
        <f t="shared" si="7"/>
        <v>0</v>
      </c>
      <c r="V80" s="206">
        <v>0</v>
      </c>
      <c r="W80" s="181"/>
      <c r="X80" s="154"/>
      <c r="Y80" s="6"/>
      <c r="Z80" s="6"/>
      <c r="AA80" s="6"/>
      <c r="AB80" s="6"/>
      <c r="AC80" s="6"/>
      <c r="AD80" s="6"/>
      <c r="AE80" s="6"/>
      <c r="AF80" s="6"/>
    </row>
    <row r="81" spans="1:32" s="45" customFormat="1" ht="15" customHeight="1" x14ac:dyDescent="0.2">
      <c r="A81" s="180">
        <v>79</v>
      </c>
      <c r="B81" s="138" t="s">
        <v>66</v>
      </c>
      <c r="C81" s="138" t="s">
        <v>214</v>
      </c>
      <c r="D81" s="138" t="s">
        <v>266</v>
      </c>
      <c r="E81" s="139" t="s">
        <v>29</v>
      </c>
      <c r="F81" s="139" t="s">
        <v>180</v>
      </c>
      <c r="G81" s="139" t="s">
        <v>267</v>
      </c>
      <c r="H81" s="139" t="s">
        <v>268</v>
      </c>
      <c r="I81" s="139" t="s">
        <v>33</v>
      </c>
      <c r="J81" s="216">
        <v>2.3287037037037037E-2</v>
      </c>
      <c r="K81" s="217">
        <v>2</v>
      </c>
      <c r="L81" s="143" t="s">
        <v>41</v>
      </c>
      <c r="M81" s="198">
        <f t="shared" si="4"/>
        <v>1342</v>
      </c>
      <c r="N81" s="138" t="s">
        <v>70</v>
      </c>
      <c r="O81" s="206">
        <v>1216</v>
      </c>
      <c r="P81" s="206">
        <v>474</v>
      </c>
      <c r="Q81" s="233">
        <f t="shared" si="5"/>
        <v>0.90611028315946351</v>
      </c>
      <c r="R81" s="206">
        <v>0</v>
      </c>
      <c r="S81" s="230">
        <f t="shared" si="6"/>
        <v>0</v>
      </c>
      <c r="T81" s="206">
        <v>126</v>
      </c>
      <c r="U81" s="233">
        <f t="shared" si="7"/>
        <v>9.3889716840536513E-2</v>
      </c>
      <c r="V81" s="206">
        <v>98</v>
      </c>
      <c r="W81" s="185"/>
      <c r="X81" s="2"/>
      <c r="Y81" s="3"/>
      <c r="Z81" s="3"/>
      <c r="AA81" s="3"/>
      <c r="AB81" s="3"/>
      <c r="AC81" s="3"/>
      <c r="AD81" s="3"/>
      <c r="AE81" s="3"/>
      <c r="AF81" s="3"/>
    </row>
    <row r="82" spans="1:32" s="45" customFormat="1" ht="15" customHeight="1" x14ac:dyDescent="0.2">
      <c r="A82" s="180">
        <v>80</v>
      </c>
      <c r="B82" s="170" t="s">
        <v>48</v>
      </c>
      <c r="C82" s="171" t="s">
        <v>49</v>
      </c>
      <c r="D82" s="172" t="s">
        <v>252</v>
      </c>
      <c r="E82" s="142" t="s">
        <v>29</v>
      </c>
      <c r="F82" s="143" t="s">
        <v>206</v>
      </c>
      <c r="G82" s="143" t="s">
        <v>253</v>
      </c>
      <c r="H82" s="143" t="s">
        <v>254</v>
      </c>
      <c r="I82" s="143" t="s">
        <v>33</v>
      </c>
      <c r="J82" s="216">
        <v>0.14293981481481483</v>
      </c>
      <c r="K82" s="217">
        <v>4</v>
      </c>
      <c r="L82" s="143" t="s">
        <v>163</v>
      </c>
      <c r="M82" s="198">
        <f t="shared" si="4"/>
        <v>1331</v>
      </c>
      <c r="N82" s="138" t="s">
        <v>87</v>
      </c>
      <c r="O82" s="206">
        <v>1331</v>
      </c>
      <c r="P82" s="206"/>
      <c r="Q82" s="233">
        <f t="shared" si="5"/>
        <v>1</v>
      </c>
      <c r="R82" s="206"/>
      <c r="S82" s="237">
        <f t="shared" si="6"/>
        <v>0</v>
      </c>
      <c r="T82" s="206">
        <v>0</v>
      </c>
      <c r="U82" s="238">
        <f t="shared" si="7"/>
        <v>0</v>
      </c>
      <c r="V82" s="206">
        <v>0</v>
      </c>
      <c r="W82" s="181"/>
      <c r="X82" s="154"/>
      <c r="Y82" s="6"/>
      <c r="Z82" s="6"/>
      <c r="AA82" s="6"/>
      <c r="AB82" s="6"/>
      <c r="AC82" s="6"/>
      <c r="AD82" s="6"/>
      <c r="AE82" s="6"/>
      <c r="AF82" s="6"/>
    </row>
    <row r="83" spans="1:32" s="45" customFormat="1" ht="15" customHeight="1" x14ac:dyDescent="0.2">
      <c r="A83" s="180">
        <v>81</v>
      </c>
      <c r="B83" s="170" t="s">
        <v>48</v>
      </c>
      <c r="C83" s="171" t="s">
        <v>49</v>
      </c>
      <c r="D83" s="172" t="s">
        <v>244</v>
      </c>
      <c r="E83" s="142" t="s">
        <v>29</v>
      </c>
      <c r="F83" s="143" t="s">
        <v>146</v>
      </c>
      <c r="G83" s="143" t="s">
        <v>147</v>
      </c>
      <c r="H83" s="143" t="s">
        <v>245</v>
      </c>
      <c r="I83" s="143" t="s">
        <v>33</v>
      </c>
      <c r="J83" s="216">
        <v>2.5300925925925925E-2</v>
      </c>
      <c r="K83" s="217">
        <v>4</v>
      </c>
      <c r="L83" s="143" t="s">
        <v>163</v>
      </c>
      <c r="M83" s="198">
        <f t="shared" si="4"/>
        <v>1203</v>
      </c>
      <c r="N83" s="138" t="s">
        <v>87</v>
      </c>
      <c r="O83" s="206">
        <v>1203</v>
      </c>
      <c r="P83" s="206"/>
      <c r="Q83" s="233">
        <f t="shared" si="5"/>
        <v>1</v>
      </c>
      <c r="R83" s="206"/>
      <c r="S83" s="237">
        <f t="shared" si="6"/>
        <v>0</v>
      </c>
      <c r="T83" s="206">
        <v>0</v>
      </c>
      <c r="U83" s="238">
        <f t="shared" si="7"/>
        <v>0</v>
      </c>
      <c r="V83" s="206">
        <v>0</v>
      </c>
      <c r="W83" s="181"/>
      <c r="X83" s="154"/>
      <c r="Y83" s="6"/>
      <c r="Z83" s="6"/>
      <c r="AA83" s="6"/>
      <c r="AB83" s="6"/>
      <c r="AC83" s="6"/>
      <c r="AD83" s="6"/>
      <c r="AE83" s="6"/>
      <c r="AF83" s="6"/>
    </row>
    <row r="84" spans="1:32" s="45" customFormat="1" ht="15" customHeight="1" x14ac:dyDescent="0.2">
      <c r="A84" s="180">
        <v>82</v>
      </c>
      <c r="B84" s="170" t="s">
        <v>48</v>
      </c>
      <c r="C84" s="174" t="s">
        <v>504</v>
      </c>
      <c r="D84" s="175" t="s">
        <v>259</v>
      </c>
      <c r="E84" s="142" t="s">
        <v>29</v>
      </c>
      <c r="F84" s="143" t="s">
        <v>206</v>
      </c>
      <c r="G84" s="143"/>
      <c r="H84" s="143" t="s">
        <v>260</v>
      </c>
      <c r="I84" s="142" t="s">
        <v>33</v>
      </c>
      <c r="J84" s="217">
        <v>0</v>
      </c>
      <c r="K84" s="217">
        <v>0</v>
      </c>
      <c r="L84" s="143" t="s">
        <v>53</v>
      </c>
      <c r="M84" s="198">
        <f t="shared" si="4"/>
        <v>1094</v>
      </c>
      <c r="N84" s="138" t="s">
        <v>87</v>
      </c>
      <c r="O84" s="206">
        <v>1094</v>
      </c>
      <c r="P84" s="206"/>
      <c r="Q84" s="233">
        <f t="shared" si="5"/>
        <v>1</v>
      </c>
      <c r="R84" s="206"/>
      <c r="S84" s="237">
        <f t="shared" si="6"/>
        <v>0</v>
      </c>
      <c r="T84" s="206">
        <v>0</v>
      </c>
      <c r="U84" s="238">
        <f t="shared" si="7"/>
        <v>0</v>
      </c>
      <c r="V84" s="206">
        <v>0</v>
      </c>
      <c r="W84" s="181"/>
      <c r="X84" s="154"/>
      <c r="Y84" s="6"/>
      <c r="Z84" s="6"/>
      <c r="AA84" s="6"/>
      <c r="AB84" s="6"/>
      <c r="AC84" s="6"/>
      <c r="AD84" s="6"/>
      <c r="AE84" s="6"/>
      <c r="AF84" s="6"/>
    </row>
    <row r="85" spans="1:32" s="45" customFormat="1" ht="15" customHeight="1" x14ac:dyDescent="0.2">
      <c r="A85" s="180">
        <v>83</v>
      </c>
      <c r="B85" s="170" t="s">
        <v>48</v>
      </c>
      <c r="C85" s="174" t="s">
        <v>504</v>
      </c>
      <c r="D85" s="175" t="s">
        <v>255</v>
      </c>
      <c r="E85" s="142" t="s">
        <v>29</v>
      </c>
      <c r="F85" s="143" t="s">
        <v>206</v>
      </c>
      <c r="G85" s="143"/>
      <c r="H85" s="143" t="s">
        <v>256</v>
      </c>
      <c r="I85" s="142" t="s">
        <v>33</v>
      </c>
      <c r="J85" s="217">
        <v>0</v>
      </c>
      <c r="K85" s="217">
        <v>0</v>
      </c>
      <c r="L85" s="143" t="s">
        <v>53</v>
      </c>
      <c r="M85" s="198">
        <f t="shared" si="4"/>
        <v>996</v>
      </c>
      <c r="N85" s="138" t="s">
        <v>87</v>
      </c>
      <c r="O85" s="206">
        <v>996</v>
      </c>
      <c r="P85" s="206"/>
      <c r="Q85" s="233">
        <f t="shared" si="5"/>
        <v>1</v>
      </c>
      <c r="R85" s="206"/>
      <c r="S85" s="237">
        <f t="shared" si="6"/>
        <v>0</v>
      </c>
      <c r="T85" s="206">
        <v>0</v>
      </c>
      <c r="U85" s="238">
        <f t="shared" si="7"/>
        <v>0</v>
      </c>
      <c r="V85" s="206">
        <v>0</v>
      </c>
      <c r="W85" s="181"/>
      <c r="X85" s="154"/>
      <c r="Y85" s="6"/>
      <c r="Z85" s="6"/>
      <c r="AA85" s="6"/>
      <c r="AB85" s="6"/>
      <c r="AC85" s="6"/>
      <c r="AD85" s="6"/>
      <c r="AE85" s="6"/>
      <c r="AF85" s="6"/>
    </row>
    <row r="86" spans="1:32" s="45" customFormat="1" ht="15" customHeight="1" x14ac:dyDescent="0.2">
      <c r="A86" s="180">
        <v>84</v>
      </c>
      <c r="B86" s="138" t="s">
        <v>66</v>
      </c>
      <c r="C86" s="138" t="s">
        <v>67</v>
      </c>
      <c r="D86" s="138" t="s">
        <v>264</v>
      </c>
      <c r="E86" s="139" t="s">
        <v>29</v>
      </c>
      <c r="F86" s="139" t="s">
        <v>64</v>
      </c>
      <c r="G86" s="139" t="s">
        <v>85</v>
      </c>
      <c r="H86" s="139" t="s">
        <v>265</v>
      </c>
      <c r="I86" s="139" t="s">
        <v>33</v>
      </c>
      <c r="J86" s="216">
        <v>0</v>
      </c>
      <c r="K86" s="217">
        <v>0</v>
      </c>
      <c r="L86" s="143" t="s">
        <v>41</v>
      </c>
      <c r="M86" s="198">
        <f t="shared" si="4"/>
        <v>815</v>
      </c>
      <c r="N86" s="138" t="s">
        <v>70</v>
      </c>
      <c r="O86" s="206">
        <v>815</v>
      </c>
      <c r="P86" s="206">
        <v>273</v>
      </c>
      <c r="Q86" s="233">
        <f t="shared" si="5"/>
        <v>1</v>
      </c>
      <c r="R86" s="206">
        <v>0</v>
      </c>
      <c r="S86" s="230">
        <f t="shared" si="6"/>
        <v>0</v>
      </c>
      <c r="T86" s="206">
        <v>0</v>
      </c>
      <c r="U86" s="233">
        <f t="shared" si="7"/>
        <v>0</v>
      </c>
      <c r="V86" s="206">
        <v>0</v>
      </c>
      <c r="W86" s="181"/>
      <c r="X86" s="154"/>
      <c r="Y86" s="6"/>
      <c r="Z86" s="6"/>
      <c r="AA86" s="6"/>
      <c r="AB86" s="6"/>
      <c r="AC86" s="6"/>
      <c r="AD86" s="6"/>
      <c r="AE86" s="6"/>
      <c r="AF86" s="6"/>
    </row>
    <row r="87" spans="1:32" s="45" customFormat="1" ht="15" customHeight="1" x14ac:dyDescent="0.2">
      <c r="A87" s="180">
        <v>85</v>
      </c>
      <c r="B87" s="138" t="s">
        <v>66</v>
      </c>
      <c r="C87" s="138" t="s">
        <v>67</v>
      </c>
      <c r="D87" s="138" t="s">
        <v>269</v>
      </c>
      <c r="E87" s="139" t="s">
        <v>29</v>
      </c>
      <c r="F87" s="139" t="s">
        <v>64</v>
      </c>
      <c r="G87" s="139"/>
      <c r="H87" s="139" t="s">
        <v>270</v>
      </c>
      <c r="I87" s="139" t="s">
        <v>33</v>
      </c>
      <c r="J87" s="216">
        <v>0</v>
      </c>
      <c r="K87" s="217">
        <v>0</v>
      </c>
      <c r="L87" s="143" t="s">
        <v>41</v>
      </c>
      <c r="M87" s="198">
        <f t="shared" si="4"/>
        <v>762</v>
      </c>
      <c r="N87" s="138" t="s">
        <v>70</v>
      </c>
      <c r="O87" s="206">
        <v>762</v>
      </c>
      <c r="P87" s="206">
        <v>249</v>
      </c>
      <c r="Q87" s="233">
        <f t="shared" si="5"/>
        <v>1</v>
      </c>
      <c r="R87" s="206">
        <v>0</v>
      </c>
      <c r="S87" s="230">
        <f t="shared" si="6"/>
        <v>0</v>
      </c>
      <c r="T87" s="206">
        <v>0</v>
      </c>
      <c r="U87" s="233">
        <f t="shared" si="7"/>
        <v>0</v>
      </c>
      <c r="V87" s="206">
        <v>0</v>
      </c>
      <c r="W87" s="181"/>
      <c r="X87" s="154"/>
      <c r="Y87" s="6"/>
      <c r="Z87" s="6"/>
      <c r="AA87" s="6"/>
      <c r="AB87" s="6"/>
      <c r="AC87" s="6"/>
      <c r="AD87" s="6"/>
      <c r="AE87" s="6"/>
      <c r="AF87" s="6"/>
    </row>
    <row r="88" spans="1:32" s="45" customFormat="1" ht="15" customHeight="1" x14ac:dyDescent="0.2">
      <c r="A88" s="180">
        <v>86</v>
      </c>
      <c r="B88" s="170" t="s">
        <v>48</v>
      </c>
      <c r="C88" s="171" t="s">
        <v>133</v>
      </c>
      <c r="D88" s="175" t="s">
        <v>257</v>
      </c>
      <c r="E88" s="142" t="s">
        <v>29</v>
      </c>
      <c r="F88" s="143" t="s">
        <v>206</v>
      </c>
      <c r="G88" s="143" t="s">
        <v>221</v>
      </c>
      <c r="H88" s="143" t="s">
        <v>258</v>
      </c>
      <c r="I88" s="142" t="s">
        <v>33</v>
      </c>
      <c r="J88" s="217">
        <v>0</v>
      </c>
      <c r="K88" s="217">
        <v>0</v>
      </c>
      <c r="L88" s="143" t="s">
        <v>163</v>
      </c>
      <c r="M88" s="198">
        <f t="shared" si="4"/>
        <v>668</v>
      </c>
      <c r="N88" s="138" t="s">
        <v>87</v>
      </c>
      <c r="O88" s="206">
        <v>80</v>
      </c>
      <c r="P88" s="206"/>
      <c r="Q88" s="233">
        <f t="shared" si="5"/>
        <v>0.11976047904191617</v>
      </c>
      <c r="R88" s="206"/>
      <c r="S88" s="237">
        <f t="shared" si="6"/>
        <v>0</v>
      </c>
      <c r="T88" s="206">
        <v>588</v>
      </c>
      <c r="U88" s="238">
        <f t="shared" si="7"/>
        <v>0.88023952095808389</v>
      </c>
      <c r="V88" s="206">
        <v>479</v>
      </c>
      <c r="W88" s="181"/>
      <c r="X88" s="154"/>
      <c r="Y88" s="6"/>
      <c r="Z88" s="6"/>
      <c r="AA88" s="6"/>
      <c r="AB88" s="6"/>
      <c r="AC88" s="6"/>
      <c r="AD88" s="6"/>
      <c r="AE88" s="6"/>
      <c r="AF88" s="6"/>
    </row>
    <row r="89" spans="1:32" s="45" customFormat="1" ht="15" customHeight="1" x14ac:dyDescent="0.2">
      <c r="A89" s="180">
        <v>87</v>
      </c>
      <c r="B89" s="138" t="s">
        <v>66</v>
      </c>
      <c r="C89" s="138" t="s">
        <v>67</v>
      </c>
      <c r="D89" s="138" t="s">
        <v>275</v>
      </c>
      <c r="E89" s="139" t="s">
        <v>29</v>
      </c>
      <c r="F89" s="139" t="s">
        <v>206</v>
      </c>
      <c r="G89" s="139"/>
      <c r="H89" s="139" t="s">
        <v>276</v>
      </c>
      <c r="I89" s="139" t="s">
        <v>33</v>
      </c>
      <c r="J89" s="216">
        <v>3.09375E-2</v>
      </c>
      <c r="K89" s="217">
        <v>2</v>
      </c>
      <c r="L89" s="143" t="s">
        <v>41</v>
      </c>
      <c r="M89" s="198">
        <f t="shared" si="4"/>
        <v>455</v>
      </c>
      <c r="N89" s="138" t="s">
        <v>70</v>
      </c>
      <c r="O89" s="206">
        <v>455</v>
      </c>
      <c r="P89" s="206">
        <v>183</v>
      </c>
      <c r="Q89" s="233">
        <f t="shared" si="5"/>
        <v>1</v>
      </c>
      <c r="R89" s="206">
        <v>0</v>
      </c>
      <c r="S89" s="230">
        <f t="shared" si="6"/>
        <v>0</v>
      </c>
      <c r="T89" s="206">
        <v>0</v>
      </c>
      <c r="U89" s="233">
        <f t="shared" si="7"/>
        <v>0</v>
      </c>
      <c r="V89" s="206">
        <v>0</v>
      </c>
      <c r="W89" s="184"/>
      <c r="X89" s="157"/>
      <c r="Y89" s="30"/>
      <c r="Z89" s="30"/>
      <c r="AA89" s="30"/>
      <c r="AB89" s="30"/>
      <c r="AC89" s="30"/>
      <c r="AD89" s="30"/>
      <c r="AE89" s="30"/>
      <c r="AF89" s="30"/>
    </row>
    <row r="90" spans="1:32" s="45" customFormat="1" ht="15" customHeight="1" x14ac:dyDescent="0.2">
      <c r="A90" s="180">
        <v>88</v>
      </c>
      <c r="B90" s="177" t="s">
        <v>37</v>
      </c>
      <c r="C90" s="174" t="s">
        <v>37</v>
      </c>
      <c r="D90" s="174" t="s">
        <v>225</v>
      </c>
      <c r="E90" s="174" t="s">
        <v>29</v>
      </c>
      <c r="F90" s="177" t="s">
        <v>140</v>
      </c>
      <c r="G90" s="177" t="s">
        <v>226</v>
      </c>
      <c r="H90" s="189" t="s">
        <v>227</v>
      </c>
      <c r="I90" s="174" t="s">
        <v>33</v>
      </c>
      <c r="J90" s="218">
        <v>3.125E-2</v>
      </c>
      <c r="K90" s="219">
        <v>1</v>
      </c>
      <c r="L90" s="143" t="s">
        <v>41</v>
      </c>
      <c r="M90" s="199">
        <f>O90</f>
        <v>434</v>
      </c>
      <c r="N90" s="174" t="s">
        <v>42</v>
      </c>
      <c r="O90" s="201">
        <v>434</v>
      </c>
      <c r="P90" s="201">
        <v>2926</v>
      </c>
      <c r="Q90" s="241"/>
      <c r="R90" s="201">
        <v>0</v>
      </c>
      <c r="S90" s="242"/>
      <c r="T90" s="201"/>
      <c r="U90" s="241"/>
      <c r="V90" s="201"/>
      <c r="W90" s="184"/>
      <c r="X90" s="156"/>
      <c r="Y90" s="24"/>
      <c r="Z90" s="24"/>
      <c r="AA90" s="24"/>
      <c r="AB90" s="24"/>
      <c r="AC90" s="24"/>
      <c r="AD90" s="24"/>
      <c r="AE90" s="24"/>
      <c r="AF90" s="24"/>
    </row>
    <row r="91" spans="1:32" s="45" customFormat="1" ht="15" customHeight="1" x14ac:dyDescent="0.2">
      <c r="A91" s="180">
        <v>89</v>
      </c>
      <c r="B91" s="170" t="s">
        <v>48</v>
      </c>
      <c r="C91" s="171" t="s">
        <v>133</v>
      </c>
      <c r="D91" s="175" t="s">
        <v>277</v>
      </c>
      <c r="E91" s="142" t="s">
        <v>29</v>
      </c>
      <c r="F91" s="143" t="s">
        <v>308</v>
      </c>
      <c r="G91" s="143"/>
      <c r="H91" s="143" t="s">
        <v>278</v>
      </c>
      <c r="I91" s="142" t="s">
        <v>33</v>
      </c>
      <c r="J91" s="216">
        <v>1.050925925925926E-2</v>
      </c>
      <c r="K91" s="217">
        <v>19</v>
      </c>
      <c r="L91" s="143" t="s">
        <v>53</v>
      </c>
      <c r="M91" s="198">
        <f>O91+R91+T91</f>
        <v>402</v>
      </c>
      <c r="N91" s="138" t="s">
        <v>87</v>
      </c>
      <c r="O91" s="206">
        <v>402</v>
      </c>
      <c r="P91" s="206"/>
      <c r="Q91" s="233">
        <f>O91/M91</f>
        <v>1</v>
      </c>
      <c r="R91" s="206"/>
      <c r="S91" s="237">
        <f>R91/M91</f>
        <v>0</v>
      </c>
      <c r="T91" s="206">
        <v>0</v>
      </c>
      <c r="U91" s="238">
        <f>T91/M91</f>
        <v>0</v>
      </c>
      <c r="V91" s="206">
        <v>0</v>
      </c>
      <c r="W91" s="181"/>
      <c r="X91" s="154"/>
      <c r="Y91" s="6"/>
      <c r="Z91" s="6"/>
      <c r="AA91" s="6"/>
      <c r="AB91" s="6"/>
      <c r="AC91" s="6"/>
      <c r="AD91" s="6"/>
      <c r="AE91" s="6"/>
      <c r="AF91" s="6"/>
    </row>
    <row r="92" spans="1:32" ht="15" customHeight="1" x14ac:dyDescent="0.2">
      <c r="A92" s="180">
        <v>90</v>
      </c>
      <c r="B92" s="138" t="s">
        <v>271</v>
      </c>
      <c r="C92" s="138" t="s">
        <v>272</v>
      </c>
      <c r="D92" s="138" t="s">
        <v>273</v>
      </c>
      <c r="E92" s="138" t="s">
        <v>29</v>
      </c>
      <c r="F92" s="139" t="s">
        <v>318</v>
      </c>
      <c r="G92" s="139" t="s">
        <v>153</v>
      </c>
      <c r="H92" s="139" t="s">
        <v>274</v>
      </c>
      <c r="I92" s="139" t="s">
        <v>33</v>
      </c>
      <c r="J92" s="214">
        <v>0</v>
      </c>
      <c r="K92" s="215">
        <v>0</v>
      </c>
      <c r="L92" s="143" t="s">
        <v>41</v>
      </c>
      <c r="M92" s="198">
        <f>O92+R92+T92</f>
        <v>351</v>
      </c>
      <c r="N92" s="138" t="s">
        <v>35</v>
      </c>
      <c r="O92" s="198">
        <v>306</v>
      </c>
      <c r="P92" s="206"/>
      <c r="Q92" s="233">
        <f>O92/M92</f>
        <v>0.87179487179487181</v>
      </c>
      <c r="R92" s="198">
        <v>0</v>
      </c>
      <c r="S92" s="230">
        <f>R92/M92</f>
        <v>0</v>
      </c>
      <c r="T92" s="208">
        <v>45</v>
      </c>
      <c r="U92" s="233">
        <f>T92/M92</f>
        <v>0.12820512820512819</v>
      </c>
      <c r="V92" s="208">
        <v>37</v>
      </c>
      <c r="W92" s="184"/>
      <c r="X92" s="156"/>
      <c r="Y92" s="24"/>
      <c r="Z92" s="24"/>
      <c r="AA92" s="24"/>
      <c r="AB92" s="24"/>
      <c r="AC92" s="24"/>
      <c r="AD92" s="24"/>
      <c r="AE92" s="24"/>
      <c r="AF92" s="24"/>
    </row>
    <row r="93" spans="1:32" ht="15" customHeight="1" x14ac:dyDescent="0.2">
      <c r="A93" s="180">
        <v>91</v>
      </c>
      <c r="B93" s="138" t="s">
        <v>66</v>
      </c>
      <c r="C93" s="138" t="s">
        <v>67</v>
      </c>
      <c r="D93" s="138" t="s">
        <v>284</v>
      </c>
      <c r="E93" s="139" t="s">
        <v>29</v>
      </c>
      <c r="F93" s="139" t="s">
        <v>206</v>
      </c>
      <c r="G93" s="139" t="s">
        <v>221</v>
      </c>
      <c r="H93" s="139" t="s">
        <v>285</v>
      </c>
      <c r="I93" s="139" t="s">
        <v>33</v>
      </c>
      <c r="J93" s="216">
        <v>0</v>
      </c>
      <c r="K93" s="217">
        <v>0</v>
      </c>
      <c r="L93" s="143" t="s">
        <v>41</v>
      </c>
      <c r="M93" s="198">
        <f>O93+R93+T93</f>
        <v>0</v>
      </c>
      <c r="N93" s="138" t="s">
        <v>70</v>
      </c>
      <c r="O93" s="206">
        <v>0</v>
      </c>
      <c r="P93" s="206">
        <v>0</v>
      </c>
      <c r="Q93" s="233">
        <v>0</v>
      </c>
      <c r="R93" s="206">
        <v>0</v>
      </c>
      <c r="S93" s="230">
        <v>0</v>
      </c>
      <c r="T93" s="206">
        <v>0</v>
      </c>
      <c r="U93" s="233">
        <v>0</v>
      </c>
      <c r="V93" s="206">
        <v>0</v>
      </c>
      <c r="W93" s="181"/>
      <c r="X93" s="154"/>
      <c r="Y93" s="6"/>
      <c r="Z93" s="6"/>
      <c r="AA93" s="6"/>
      <c r="AB93" s="6"/>
      <c r="AC93" s="6"/>
      <c r="AD93" s="6"/>
      <c r="AE93" s="6"/>
      <c r="AF93" s="6"/>
    </row>
    <row r="94" spans="1:32" ht="15" customHeight="1" thickBot="1" x14ac:dyDescent="0.25">
      <c r="A94" s="188">
        <v>92</v>
      </c>
      <c r="B94" s="149" t="s">
        <v>66</v>
      </c>
      <c r="C94" s="149" t="s">
        <v>67</v>
      </c>
      <c r="D94" s="149" t="s">
        <v>279</v>
      </c>
      <c r="E94" s="186" t="s">
        <v>29</v>
      </c>
      <c r="F94" s="186" t="s">
        <v>64</v>
      </c>
      <c r="G94" s="186"/>
      <c r="H94" s="186" t="s">
        <v>280</v>
      </c>
      <c r="I94" s="186" t="s">
        <v>33</v>
      </c>
      <c r="J94" s="224">
        <v>0</v>
      </c>
      <c r="K94" s="225">
        <v>0</v>
      </c>
      <c r="L94" s="187" t="s">
        <v>41</v>
      </c>
      <c r="M94" s="202">
        <f>O94+R94+T94</f>
        <v>0</v>
      </c>
      <c r="N94" s="149" t="s">
        <v>70</v>
      </c>
      <c r="O94" s="211">
        <v>0</v>
      </c>
      <c r="P94" s="211">
        <v>0</v>
      </c>
      <c r="Q94" s="243">
        <v>0</v>
      </c>
      <c r="R94" s="211">
        <v>0</v>
      </c>
      <c r="S94" s="244">
        <v>0</v>
      </c>
      <c r="T94" s="211">
        <v>0</v>
      </c>
      <c r="U94" s="243">
        <v>0</v>
      </c>
      <c r="V94" s="211">
        <v>0</v>
      </c>
      <c r="W94" s="196"/>
      <c r="X94" s="154"/>
      <c r="Y94" s="6"/>
      <c r="Z94" s="6"/>
      <c r="AA94" s="6"/>
      <c r="AB94" s="6"/>
      <c r="AC94" s="6"/>
      <c r="AD94" s="6"/>
      <c r="AE94" s="6"/>
      <c r="AF94" s="6"/>
    </row>
    <row r="95" spans="1:32" ht="15" customHeight="1" x14ac:dyDescent="0.2">
      <c r="A95" s="164"/>
      <c r="B95" s="164"/>
      <c r="C95" s="164"/>
      <c r="D95" s="164"/>
      <c r="E95" s="164"/>
      <c r="F95" s="165"/>
      <c r="G95" s="165"/>
      <c r="H95" s="164"/>
      <c r="I95" s="164"/>
      <c r="J95" s="164"/>
      <c r="K95" s="164"/>
      <c r="L95" s="164"/>
      <c r="M95" s="166"/>
      <c r="N95" s="164"/>
      <c r="O95" s="166"/>
      <c r="P95" s="164"/>
      <c r="Q95" s="167"/>
      <c r="R95" s="168"/>
      <c r="S95" s="168"/>
      <c r="T95" s="166"/>
      <c r="U95" s="167"/>
      <c r="V95" s="166"/>
      <c r="W95" s="169"/>
      <c r="X95" s="3"/>
      <c r="Y95" s="3"/>
      <c r="Z95" s="3"/>
      <c r="AA95" s="3"/>
      <c r="AB95" s="3"/>
      <c r="AC95" s="3"/>
      <c r="AD95" s="3"/>
      <c r="AE95" s="3"/>
      <c r="AF95" s="3"/>
    </row>
    <row r="96" spans="1:32" ht="15" customHeight="1" x14ac:dyDescent="0.2">
      <c r="A96" s="28"/>
      <c r="B96" s="28"/>
      <c r="C96" s="28"/>
      <c r="D96" s="28"/>
      <c r="E96" s="28"/>
      <c r="F96" s="27"/>
      <c r="G96" s="27"/>
      <c r="H96" s="28"/>
      <c r="I96" s="28"/>
      <c r="J96" s="28"/>
      <c r="K96" s="28"/>
      <c r="L96" s="28"/>
      <c r="M96" s="144"/>
      <c r="N96" s="28"/>
      <c r="O96" s="144"/>
      <c r="P96" s="28"/>
      <c r="Q96" s="146"/>
      <c r="R96" s="145"/>
      <c r="S96" s="145"/>
      <c r="T96" s="144"/>
      <c r="U96" s="146"/>
      <c r="V96" s="144"/>
      <c r="W96" s="4"/>
      <c r="X96" s="3"/>
      <c r="Y96" s="3"/>
      <c r="Z96" s="3"/>
      <c r="AA96" s="3"/>
      <c r="AB96" s="3"/>
      <c r="AC96" s="3"/>
      <c r="AD96" s="3"/>
      <c r="AE96" s="3"/>
      <c r="AF96" s="3"/>
    </row>
    <row r="97" spans="1:32" ht="15" customHeight="1" x14ac:dyDescent="0.2">
      <c r="A97" s="28"/>
      <c r="B97" s="28"/>
      <c r="C97" s="28"/>
      <c r="D97" s="28"/>
      <c r="E97" s="28"/>
      <c r="F97" s="27"/>
      <c r="G97" s="27"/>
      <c r="H97" s="28"/>
      <c r="I97" s="28"/>
      <c r="J97" s="28"/>
      <c r="K97" s="28"/>
      <c r="L97" s="28"/>
      <c r="M97" s="144"/>
      <c r="N97" s="28"/>
      <c r="O97" s="144"/>
      <c r="P97" s="28"/>
      <c r="Q97" s="146"/>
      <c r="R97" s="145"/>
      <c r="S97" s="145"/>
      <c r="T97" s="144"/>
      <c r="U97" s="146"/>
      <c r="V97" s="144"/>
      <c r="W97" s="4"/>
      <c r="X97" s="3"/>
      <c r="Y97" s="3"/>
      <c r="Z97" s="3"/>
      <c r="AA97" s="3"/>
      <c r="AB97" s="3"/>
      <c r="AC97" s="3"/>
      <c r="AD97" s="3"/>
      <c r="AE97" s="3"/>
      <c r="AF97" s="3"/>
    </row>
    <row r="98" spans="1:32" ht="15" customHeight="1" x14ac:dyDescent="0.2">
      <c r="A98" s="28"/>
      <c r="B98" s="28"/>
      <c r="C98" s="28"/>
      <c r="D98" s="28"/>
      <c r="E98" s="28"/>
      <c r="F98" s="27"/>
      <c r="G98" s="27"/>
      <c r="H98" s="28"/>
      <c r="I98" s="28"/>
      <c r="J98" s="28"/>
      <c r="K98" s="28"/>
      <c r="L98" s="28"/>
      <c r="M98" s="144"/>
      <c r="N98" s="28"/>
      <c r="O98" s="144"/>
      <c r="P98" s="28"/>
      <c r="Q98" s="146"/>
      <c r="R98" s="145"/>
      <c r="S98" s="145"/>
      <c r="T98" s="144"/>
      <c r="U98" s="146"/>
      <c r="V98" s="144"/>
      <c r="W98" s="4"/>
      <c r="X98" s="3"/>
      <c r="Y98" s="3"/>
      <c r="Z98" s="3"/>
      <c r="AA98" s="3"/>
      <c r="AB98" s="3"/>
      <c r="AC98" s="3"/>
      <c r="AD98" s="3"/>
      <c r="AE98" s="3"/>
      <c r="AF98" s="3"/>
    </row>
    <row r="99" spans="1:32" ht="15" customHeight="1" x14ac:dyDescent="0.2">
      <c r="A99" s="28"/>
      <c r="B99" s="28"/>
      <c r="C99" s="28"/>
      <c r="D99" s="28"/>
      <c r="E99" s="28"/>
      <c r="F99" s="27"/>
      <c r="G99" s="27"/>
      <c r="H99" s="28"/>
      <c r="I99" s="28"/>
      <c r="J99" s="28"/>
      <c r="K99" s="28"/>
      <c r="L99" s="28"/>
      <c r="M99" s="144"/>
      <c r="N99" s="28"/>
      <c r="O99" s="144"/>
      <c r="P99" s="28"/>
      <c r="Q99" s="146"/>
      <c r="R99" s="145"/>
      <c r="S99" s="145"/>
      <c r="T99" s="144"/>
      <c r="U99" s="146"/>
      <c r="V99" s="144"/>
      <c r="W99" s="4"/>
      <c r="X99" s="3"/>
      <c r="Y99" s="3"/>
      <c r="Z99" s="3"/>
      <c r="AA99" s="3"/>
      <c r="AB99" s="3"/>
      <c r="AC99" s="3"/>
      <c r="AD99" s="3"/>
      <c r="AE99" s="3"/>
      <c r="AF99" s="3"/>
    </row>
    <row r="100" spans="1:32" ht="15" customHeight="1" x14ac:dyDescent="0.2">
      <c r="A100" s="28"/>
      <c r="B100" s="28"/>
      <c r="C100" s="28"/>
      <c r="D100" s="28"/>
      <c r="E100" s="28"/>
      <c r="F100" s="27"/>
      <c r="G100" s="27"/>
      <c r="H100" s="28"/>
      <c r="I100" s="28"/>
      <c r="J100" s="28"/>
      <c r="K100" s="28"/>
      <c r="L100" s="28"/>
      <c r="M100" s="144"/>
      <c r="N100" s="28"/>
      <c r="O100" s="144"/>
      <c r="P100" s="28"/>
      <c r="Q100" s="146"/>
      <c r="R100" s="145"/>
      <c r="S100" s="145"/>
      <c r="T100" s="144"/>
      <c r="U100" s="146"/>
      <c r="V100" s="144"/>
      <c r="W100" s="4"/>
      <c r="X100" s="3"/>
      <c r="Y100" s="3"/>
      <c r="Z100" s="3"/>
      <c r="AA100" s="3"/>
      <c r="AB100" s="3"/>
      <c r="AC100" s="3"/>
      <c r="AD100" s="3"/>
      <c r="AE100" s="3"/>
      <c r="AF100" s="3"/>
    </row>
    <row r="101" spans="1:32" ht="15" customHeight="1" x14ac:dyDescent="0.2">
      <c r="A101" s="28"/>
      <c r="B101" s="28"/>
      <c r="C101" s="28"/>
      <c r="D101" s="28"/>
      <c r="E101" s="28"/>
      <c r="F101" s="27"/>
      <c r="G101" s="27"/>
      <c r="H101" s="28"/>
      <c r="I101" s="28"/>
      <c r="J101" s="28"/>
      <c r="K101" s="28"/>
      <c r="L101" s="28"/>
      <c r="M101" s="144"/>
      <c r="N101" s="28"/>
      <c r="O101" s="144"/>
      <c r="P101" s="28"/>
      <c r="Q101" s="146"/>
      <c r="R101" s="145"/>
      <c r="S101" s="145"/>
      <c r="T101" s="144"/>
      <c r="U101" s="146"/>
      <c r="V101" s="144"/>
      <c r="W101" s="4"/>
      <c r="X101" s="3"/>
      <c r="Y101" s="3"/>
      <c r="Z101" s="3"/>
      <c r="AA101" s="3"/>
      <c r="AB101" s="3"/>
      <c r="AC101" s="3"/>
      <c r="AD101" s="3"/>
      <c r="AE101" s="3"/>
      <c r="AF101" s="3"/>
    </row>
    <row r="102" spans="1:32" ht="15" customHeight="1" x14ac:dyDescent="0.2">
      <c r="A102" s="28"/>
      <c r="B102" s="28"/>
      <c r="C102" s="28"/>
      <c r="D102" s="28"/>
      <c r="E102" s="28"/>
      <c r="F102" s="27"/>
      <c r="G102" s="27"/>
      <c r="H102" s="28"/>
      <c r="I102" s="28"/>
      <c r="J102" s="28"/>
      <c r="K102" s="28"/>
      <c r="L102" s="28"/>
      <c r="M102" s="144"/>
      <c r="N102" s="28"/>
      <c r="O102" s="144"/>
      <c r="P102" s="28"/>
      <c r="Q102" s="146"/>
      <c r="R102" s="145"/>
      <c r="S102" s="145"/>
      <c r="T102" s="144"/>
      <c r="U102" s="146"/>
      <c r="V102" s="144"/>
      <c r="W102" s="4"/>
      <c r="X102" s="3"/>
      <c r="Y102" s="3"/>
      <c r="Z102" s="3"/>
      <c r="AA102" s="3"/>
      <c r="AB102" s="3"/>
      <c r="AC102" s="3"/>
      <c r="AD102" s="3"/>
      <c r="AE102" s="3"/>
      <c r="AF102" s="3"/>
    </row>
    <row r="103" spans="1:32" ht="15" customHeight="1" x14ac:dyDescent="0.2">
      <c r="A103" s="17"/>
      <c r="B103" s="17"/>
      <c r="C103" s="17"/>
      <c r="D103" s="17"/>
      <c r="E103" s="17"/>
      <c r="F103" s="25"/>
      <c r="G103" s="25"/>
      <c r="H103" s="17"/>
      <c r="I103" s="17"/>
      <c r="J103" s="17"/>
      <c r="K103" s="17"/>
      <c r="L103" s="17"/>
      <c r="M103" s="19"/>
      <c r="N103" s="17"/>
      <c r="O103" s="19"/>
      <c r="P103" s="17"/>
      <c r="Q103" s="20"/>
      <c r="R103" s="21"/>
      <c r="S103" s="21"/>
      <c r="T103" s="19"/>
      <c r="U103" s="20"/>
      <c r="V103" s="19"/>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sheetData>
  <autoFilter ref="A2:AF94" xr:uid="{5729862E-8218-2142-BF9B-590744B7C539}">
    <sortState xmlns:xlrd2="http://schemas.microsoft.com/office/spreadsheetml/2017/richdata2" ref="A3:AF94">
      <sortCondition descending="1" ref="M2:M94"/>
    </sortState>
  </autoFilter>
  <mergeCells count="3">
    <mergeCell ref="J1:Q1"/>
    <mergeCell ref="R1:S1"/>
    <mergeCell ref="T1:V1"/>
  </mergeCells>
  <phoneticPr fontId="14" type="noConversion"/>
  <dataValidations count="24">
    <dataValidation type="list" allowBlank="1" showInputMessage="1" showErrorMessage="1" sqref="G12 G15 G10 G23" xr:uid="{A8A454A5-CD09-8C49-85B9-890E4234F909}">
      <formula1>INDIRECT($E$10)</formula1>
    </dataValidation>
    <dataValidation type="list" allowBlank="1" showInputMessage="1" showErrorMessage="1" sqref="G13:G14 G9:G10 G89" xr:uid="{5DA2A865-00AD-A94A-8AA9-4A4EC4882DF7}">
      <formula1>INDIRECT($E$9)</formula1>
    </dataValidation>
    <dataValidation type="list" allowBlank="1" showInputMessage="1" showErrorMessage="1" sqref="G3:G5 G16 G81 G83 G94" xr:uid="{D09B9696-1F44-6743-A126-7C455F54DC49}">
      <formula1>INDIRECT($E$3)</formula1>
    </dataValidation>
    <dataValidation type="list" allowBlank="1" showInputMessage="1" showErrorMessage="1" sqref="G4:G5 G18 G51 G85" xr:uid="{7B3A417B-FA3D-244D-B875-F1933560B33D}">
      <formula1>INDIRECT($E$5)</formula1>
    </dataValidation>
    <dataValidation type="list" allowBlank="1" showInputMessage="1" showErrorMessage="1" sqref="L3:L15" xr:uid="{9D66FB57-4089-1C46-BDC3-4B2E0936AC6D}">
      <formula1>Spôsob_nákupu</formula1>
    </dataValidation>
    <dataValidation type="list" allowBlank="1" showInputMessage="1" showErrorMessage="1" sqref="F3:F28 F50:F52 F81:F89 F91 F94" xr:uid="{3B95DDB6-DFED-F74B-BC07-8310FA56C2E2}">
      <formula1>Kategórie</formula1>
    </dataValidation>
    <dataValidation type="list" allowBlank="1" showInputMessage="1" showErrorMessage="1" sqref="G4 G15 G8:G12 G21 G88" xr:uid="{EED8C483-A7CC-294B-911A-8F53E282AF21}">
      <formula1>INDIRECT($E$8)</formula1>
    </dataValidation>
    <dataValidation type="list" allowBlank="1" showInputMessage="1" showErrorMessage="1" sqref="G7 G20 G87" xr:uid="{F385E46B-BDB5-604C-8F14-AB814C780455}">
      <formula1>INDIRECT($E$7)</formula1>
    </dataValidation>
    <dataValidation type="list" allowBlank="1" showInputMessage="1" showErrorMessage="1" sqref="G15 G10:G12 G24" xr:uid="{5F993C1B-6D46-C94C-866B-C0DF1E8341D2}">
      <formula1>INDIRECT($E$11)</formula1>
    </dataValidation>
    <dataValidation type="list" allowBlank="1" showInputMessage="1" showErrorMessage="1" sqref="G13:G14 G26" xr:uid="{66008C2F-13EB-7345-8508-F215EE4D3DC2}">
      <formula1>INDIRECT($E$13)</formula1>
    </dataValidation>
    <dataValidation type="list" allowBlank="1" showInputMessage="1" showErrorMessage="1" sqref="G12 G15 G25" xr:uid="{933A344D-3AF9-BD42-B1B3-AA0FC6FF4009}">
      <formula1>INDIRECT($E$12)</formula1>
    </dataValidation>
    <dataValidation type="list" allowBlank="1" showInputMessage="1" showErrorMessage="1" sqref="G6 G22" xr:uid="{52E78B6F-C589-1C4F-8273-4040E67F4F5F}">
      <formula1>INDIRECT(F6)</formula1>
    </dataValidation>
    <dataValidation type="list" allowBlank="1" showInputMessage="1" showErrorMessage="1" sqref="G28" xr:uid="{083A47E9-5B82-D84A-926C-7AB8730A0F35}">
      <formula1>INDIRECT($E$15)</formula1>
    </dataValidation>
    <dataValidation type="list" allowBlank="1" showInputMessage="1" showErrorMessage="1" sqref="G27" xr:uid="{7E63642D-9C72-D445-9DDB-AFA18ADF8B4F}">
      <formula1>INDIRECT($E$14)</formula1>
    </dataValidation>
    <dataValidation type="list" allowBlank="1" showInputMessage="1" showErrorMessage="1" sqref="G19 G52 G86 G91" xr:uid="{42DF3E3E-387F-EC40-B4CC-C3D3FECC705D}">
      <formula1>INDIRECT($E$6)</formula1>
    </dataValidation>
    <dataValidation type="list" allowBlank="1" showInputMessage="1" showErrorMessage="1" sqref="G17 G50 G84" xr:uid="{4C86F357-0912-9E45-8D2B-130C826ACB86}">
      <formula1>INDIRECT($E$4)</formula1>
    </dataValidation>
    <dataValidation type="list" allowBlank="1" showErrorMessage="1" sqref="F44:F49" xr:uid="{4275BD1D-C909-1742-8C7C-438CA259A6E4}">
      <formula1>Kategórie</formula1>
    </dataValidation>
    <dataValidation type="list" allowBlank="1" showErrorMessage="1" sqref="G47" xr:uid="{8EA53A76-DF63-3E48-9586-C99F795947D8}">
      <formula1>INDIRECT($E$7)</formula1>
    </dataValidation>
    <dataValidation type="list" allowBlank="1" showErrorMessage="1" sqref="G46" xr:uid="{1E878AC3-4FF7-DB4B-9E52-DA069061FBE3}">
      <formula1>INDIRECT($E$6)</formula1>
    </dataValidation>
    <dataValidation type="list" allowBlank="1" showErrorMessage="1" sqref="G45" xr:uid="{187BCEDE-9E68-864B-8CBF-8504440B5C41}">
      <formula1>INDIRECT($E$5)</formula1>
    </dataValidation>
    <dataValidation type="list" allowBlank="1" showErrorMessage="1" sqref="G44" xr:uid="{0BF9D0D3-FBDC-1746-A566-41A1A07DA43D}">
      <formula1>INDIRECT($E$4)</formula1>
    </dataValidation>
    <dataValidation type="list" allowBlank="1" showErrorMessage="1" sqref="G48" xr:uid="{F0BD3FEC-C141-4A42-8D87-DEB30E766301}">
      <formula1>INDIRECT($E$8)</formula1>
    </dataValidation>
    <dataValidation type="list" allowBlank="1" showErrorMessage="1" sqref="G49" xr:uid="{CD1D2B21-9BA0-7743-A902-745E83F7A98F}">
      <formula1>INDIRECT($E$9)</formula1>
    </dataValidation>
    <dataValidation type="list" allowBlank="1" showInputMessage="1" showErrorMessage="1" sqref="G82" xr:uid="{438D6E21-AC59-E049-AB2D-F8A2AA0E0D94}">
      <formula1>INDIRECT(#REF!)</formula1>
    </dataValidation>
  </dataValidations>
  <hyperlinks>
    <hyperlink ref="C58" r:id="rId1" xr:uid="{C215EEDD-D676-FC40-B8CD-502ADB2B66AA}"/>
    <hyperlink ref="C9" r:id="rId2" xr:uid="{3BC82504-8ADF-BE4C-965E-9F29E19A1BBF}"/>
    <hyperlink ref="C15" r:id="rId3" xr:uid="{85006EDA-04C7-3645-B6AB-12438CB10B3E}"/>
    <hyperlink ref="C37" r:id="rId4" xr:uid="{A54C023F-A466-ED41-95A6-F042A7987549}"/>
    <hyperlink ref="C52" r:id="rId5" xr:uid="{76CA848C-8F81-E947-9541-2999715C21CA}"/>
    <hyperlink ref="C21" r:id="rId6" xr:uid="{F87C0406-5A33-1E45-9447-CAD10E774837}"/>
  </hyperlinks>
  <pageMargins left="0.7" right="0.7" top="0.75" bottom="0.75" header="0.3" footer="0.3"/>
  <pageSetup orientation="portrait"/>
  <headerFooter>
    <oddFooter>&amp;C&amp;"Helvetica Neue,Regular"&amp;12&amp;K000000&amp;P</oddFooter>
  </headerFooter>
  <ignoredErrors>
    <ignoredError sqref="M7:M24" formula="1"/>
  </ignoredErrors>
  <legacyDrawing r:id="rId7"/>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7"/>
  <sheetViews>
    <sheetView showGridLines="0" topLeftCell="D66" workbookViewId="0">
      <selection activeCell="K19" sqref="K19"/>
    </sheetView>
  </sheetViews>
  <sheetFormatPr baseColWidth="10" defaultColWidth="10.5" defaultRowHeight="15" customHeight="1" x14ac:dyDescent="0.2"/>
  <cols>
    <col min="1" max="1" width="17.5" style="62" customWidth="1"/>
    <col min="2" max="2" width="24.83203125" style="1" customWidth="1"/>
    <col min="3" max="3" width="14.33203125" style="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5.1640625" style="1" customWidth="1"/>
    <col min="24" max="33" width="10.5" style="1" customWidth="1"/>
    <col min="34" max="16384" width="10.5" style="1"/>
  </cols>
  <sheetData>
    <row r="1" spans="1:32" ht="21" customHeight="1" thickBot="1" x14ac:dyDescent="0.25">
      <c r="A1" s="88"/>
      <c r="B1" s="64" t="s">
        <v>0</v>
      </c>
      <c r="C1" s="65"/>
      <c r="D1" s="65"/>
      <c r="E1" s="65"/>
      <c r="F1" s="65"/>
      <c r="G1" s="65"/>
      <c r="H1" s="65"/>
      <c r="I1" s="65"/>
      <c r="J1" s="815" t="s">
        <v>1</v>
      </c>
      <c r="K1" s="816"/>
      <c r="L1" s="816"/>
      <c r="M1" s="816"/>
      <c r="N1" s="816"/>
      <c r="O1" s="816"/>
      <c r="P1" s="816"/>
      <c r="Q1" s="817"/>
      <c r="R1" s="818" t="s">
        <v>2</v>
      </c>
      <c r="S1" s="819"/>
      <c r="T1" s="820" t="s">
        <v>3</v>
      </c>
      <c r="U1" s="821"/>
      <c r="V1" s="821"/>
      <c r="W1" s="2"/>
      <c r="X1" s="3"/>
      <c r="Y1" s="3"/>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108" t="s">
        <v>12</v>
      </c>
      <c r="J2" s="108" t="s">
        <v>13</v>
      </c>
      <c r="K2" s="108" t="s">
        <v>14</v>
      </c>
      <c r="L2" s="108" t="s">
        <v>15</v>
      </c>
      <c r="M2" s="107" t="s">
        <v>16</v>
      </c>
      <c r="N2" s="108" t="s">
        <v>17</v>
      </c>
      <c r="O2" s="108" t="s">
        <v>18</v>
      </c>
      <c r="P2" s="108" t="s">
        <v>19</v>
      </c>
      <c r="Q2" s="109" t="s">
        <v>20</v>
      </c>
      <c r="R2" s="110" t="s">
        <v>21</v>
      </c>
      <c r="S2" s="110" t="s">
        <v>22</v>
      </c>
      <c r="T2" s="110" t="s">
        <v>23</v>
      </c>
      <c r="U2" s="110" t="s">
        <v>24</v>
      </c>
      <c r="V2" s="132" t="s">
        <v>25</v>
      </c>
      <c r="W2" s="73"/>
      <c r="X2" s="36"/>
      <c r="Y2" s="36"/>
      <c r="Z2" s="36"/>
      <c r="AA2" s="36"/>
      <c r="AB2" s="36"/>
      <c r="AC2" s="36"/>
      <c r="AD2" s="36"/>
      <c r="AE2" s="36"/>
      <c r="AF2" s="36"/>
    </row>
    <row r="3" spans="1:32" s="45" customFormat="1" ht="17" customHeight="1" x14ac:dyDescent="0.2">
      <c r="A3" s="89">
        <v>1</v>
      </c>
      <c r="B3" s="76" t="s">
        <v>26</v>
      </c>
      <c r="C3" s="75" t="s">
        <v>27</v>
      </c>
      <c r="D3" s="75" t="s">
        <v>28</v>
      </c>
      <c r="E3" s="75" t="s">
        <v>29</v>
      </c>
      <c r="F3" s="129" t="s">
        <v>30</v>
      </c>
      <c r="G3" s="129" t="s">
        <v>31</v>
      </c>
      <c r="H3" s="75" t="s">
        <v>32</v>
      </c>
      <c r="I3" s="75" t="s">
        <v>33</v>
      </c>
      <c r="J3" s="77">
        <v>1.024293981481482</v>
      </c>
      <c r="K3" s="74">
        <v>26</v>
      </c>
      <c r="L3" s="75" t="s">
        <v>34</v>
      </c>
      <c r="M3" s="82">
        <v>1325000</v>
      </c>
      <c r="N3" s="75" t="s">
        <v>35</v>
      </c>
      <c r="O3" s="82">
        <v>1001247</v>
      </c>
      <c r="P3" s="75" t="s">
        <v>36</v>
      </c>
      <c r="Q3" s="130">
        <v>0.75565811320754706</v>
      </c>
      <c r="R3" s="114">
        <v>0</v>
      </c>
      <c r="S3" s="131">
        <v>0</v>
      </c>
      <c r="T3" s="82">
        <v>323753</v>
      </c>
      <c r="U3" s="130">
        <v>0.244341886792453</v>
      </c>
      <c r="V3" s="82">
        <v>105498</v>
      </c>
      <c r="W3" s="5"/>
      <c r="X3" s="6"/>
      <c r="Y3" s="6"/>
      <c r="Z3" s="6"/>
      <c r="AA3" s="6"/>
      <c r="AB3" s="6"/>
      <c r="AC3" s="6"/>
      <c r="AD3" s="6"/>
      <c r="AE3" s="6"/>
      <c r="AF3" s="6"/>
    </row>
    <row r="4" spans="1:32" s="45" customFormat="1" ht="17" customHeight="1" x14ac:dyDescent="0.2">
      <c r="A4" s="18">
        <v>2</v>
      </c>
      <c r="B4" s="39" t="s">
        <v>37</v>
      </c>
      <c r="C4" s="46"/>
      <c r="D4" s="39" t="s">
        <v>38</v>
      </c>
      <c r="E4" s="39" t="s">
        <v>29</v>
      </c>
      <c r="F4" s="14" t="s">
        <v>39</v>
      </c>
      <c r="G4" s="7"/>
      <c r="H4" s="39" t="s">
        <v>40</v>
      </c>
      <c r="I4" s="39" t="s">
        <v>33</v>
      </c>
      <c r="J4" s="40">
        <v>1.03125</v>
      </c>
      <c r="K4" s="38">
        <v>4</v>
      </c>
      <c r="L4" s="39" t="s">
        <v>41</v>
      </c>
      <c r="M4" s="41">
        <v>602364</v>
      </c>
      <c r="N4" s="39" t="s">
        <v>42</v>
      </c>
      <c r="O4" s="41">
        <v>602364</v>
      </c>
      <c r="P4" s="38">
        <v>268245</v>
      </c>
      <c r="Q4" s="42"/>
      <c r="R4" s="44"/>
      <c r="S4" s="44"/>
      <c r="T4" s="41"/>
      <c r="U4" s="42"/>
      <c r="V4" s="41"/>
      <c r="W4" s="5"/>
      <c r="X4" s="6"/>
      <c r="Y4" s="6"/>
      <c r="Z4" s="6"/>
      <c r="AA4" s="6"/>
      <c r="AB4" s="6"/>
      <c r="AC4" s="6"/>
      <c r="AD4" s="6"/>
      <c r="AE4" s="6"/>
      <c r="AF4" s="6"/>
    </row>
    <row r="5" spans="1:32" s="45" customFormat="1" ht="16" customHeight="1" x14ac:dyDescent="0.2">
      <c r="A5" s="18">
        <v>3</v>
      </c>
      <c r="B5" s="39" t="s">
        <v>43</v>
      </c>
      <c r="C5" s="39" t="s">
        <v>44</v>
      </c>
      <c r="D5" s="39" t="s">
        <v>45</v>
      </c>
      <c r="E5" s="39" t="s">
        <v>29</v>
      </c>
      <c r="F5" s="12" t="s">
        <v>30</v>
      </c>
      <c r="G5" s="12" t="s">
        <v>31</v>
      </c>
      <c r="H5" s="39" t="s">
        <v>46</v>
      </c>
      <c r="I5" s="39" t="s">
        <v>33</v>
      </c>
      <c r="J5" s="40">
        <v>1.03125</v>
      </c>
      <c r="K5" s="38">
        <v>5</v>
      </c>
      <c r="L5" s="39" t="s">
        <v>41</v>
      </c>
      <c r="M5" s="41">
        <v>483668</v>
      </c>
      <c r="N5" s="39" t="s">
        <v>47</v>
      </c>
      <c r="O5" s="41">
        <v>19259</v>
      </c>
      <c r="P5" s="41">
        <v>11893</v>
      </c>
      <c r="Q5" s="47">
        <v>3.9818635923815501E-2</v>
      </c>
      <c r="R5" s="43">
        <v>193083</v>
      </c>
      <c r="S5" s="48">
        <v>0.39920565346477299</v>
      </c>
      <c r="T5" s="41">
        <v>271326</v>
      </c>
      <c r="U5" s="42">
        <v>0.56097571061141105</v>
      </c>
      <c r="V5" s="41">
        <v>127335</v>
      </c>
      <c r="W5" s="5"/>
      <c r="X5" s="6"/>
      <c r="Y5" s="6"/>
      <c r="Z5" s="6"/>
      <c r="AA5" s="6"/>
      <c r="AB5" s="6"/>
      <c r="AC5" s="6"/>
      <c r="AD5" s="6"/>
      <c r="AE5" s="6"/>
      <c r="AF5" s="6"/>
    </row>
    <row r="6" spans="1:32" s="45" customFormat="1" ht="17" customHeight="1" x14ac:dyDescent="0.2">
      <c r="A6" s="18">
        <v>4</v>
      </c>
      <c r="B6" s="14" t="s">
        <v>48</v>
      </c>
      <c r="C6" s="39" t="s">
        <v>49</v>
      </c>
      <c r="D6" s="39" t="s">
        <v>50</v>
      </c>
      <c r="E6" s="39" t="s">
        <v>29</v>
      </c>
      <c r="F6" s="14" t="s">
        <v>39</v>
      </c>
      <c r="G6" s="49"/>
      <c r="H6" s="39" t="s">
        <v>51</v>
      </c>
      <c r="I6" s="14" t="s">
        <v>52</v>
      </c>
      <c r="J6" s="40">
        <v>1.0347222222222221</v>
      </c>
      <c r="K6" s="38">
        <v>1</v>
      </c>
      <c r="L6" s="14" t="s">
        <v>53</v>
      </c>
      <c r="M6" s="50">
        <v>480233</v>
      </c>
      <c r="N6" s="39" t="s">
        <v>54</v>
      </c>
      <c r="O6" s="41">
        <v>355761</v>
      </c>
      <c r="P6" s="46"/>
      <c r="Q6" s="51">
        <v>0.74080914889230898</v>
      </c>
      <c r="R6" s="43"/>
      <c r="S6" s="48">
        <v>0</v>
      </c>
      <c r="T6" s="41">
        <v>124472</v>
      </c>
      <c r="U6" s="51">
        <v>0.25919085110769102</v>
      </c>
      <c r="V6" s="41">
        <v>21616</v>
      </c>
      <c r="W6" s="5"/>
      <c r="X6" s="6"/>
      <c r="Y6" s="6"/>
      <c r="Z6" s="6"/>
      <c r="AA6" s="6"/>
      <c r="AB6" s="6"/>
      <c r="AC6" s="6"/>
      <c r="AD6" s="6"/>
      <c r="AE6" s="6"/>
      <c r="AF6" s="6"/>
    </row>
    <row r="7" spans="1:32" s="45" customFormat="1" ht="17" customHeight="1" x14ac:dyDescent="0.2">
      <c r="A7" s="15">
        <v>5</v>
      </c>
      <c r="B7" s="53" t="s">
        <v>55</v>
      </c>
      <c r="C7" s="53" t="s">
        <v>56</v>
      </c>
      <c r="D7" s="53" t="s">
        <v>57</v>
      </c>
      <c r="E7" s="14" t="s">
        <v>29</v>
      </c>
      <c r="F7" s="14" t="s">
        <v>30</v>
      </c>
      <c r="G7" s="14" t="s">
        <v>31</v>
      </c>
      <c r="H7" s="53" t="s">
        <v>58</v>
      </c>
      <c r="I7" s="14" t="s">
        <v>33</v>
      </c>
      <c r="J7" s="54">
        <v>1.0347222222222221</v>
      </c>
      <c r="K7" s="52">
        <v>22</v>
      </c>
      <c r="L7" s="14" t="s">
        <v>34</v>
      </c>
      <c r="M7" s="50">
        <v>429138</v>
      </c>
      <c r="N7" s="53" t="s">
        <v>59</v>
      </c>
      <c r="O7" s="50">
        <v>256649</v>
      </c>
      <c r="P7" s="52">
        <v>102659</v>
      </c>
      <c r="Q7" s="51">
        <v>0.59805703526604503</v>
      </c>
      <c r="R7" s="55">
        <v>44519</v>
      </c>
      <c r="S7" s="48">
        <v>0.103740521696983</v>
      </c>
      <c r="T7" s="56">
        <v>127970</v>
      </c>
      <c r="U7" s="51">
        <v>0.29820244303697202</v>
      </c>
      <c r="V7" s="56">
        <v>38025.404919901499</v>
      </c>
      <c r="W7" s="5"/>
      <c r="X7" s="6"/>
      <c r="Y7" s="6"/>
      <c r="Z7" s="6"/>
      <c r="AA7" s="6"/>
      <c r="AB7" s="6"/>
      <c r="AC7" s="6"/>
      <c r="AD7" s="6"/>
      <c r="AE7" s="6"/>
      <c r="AF7" s="6"/>
    </row>
    <row r="8" spans="1:32" s="45" customFormat="1" ht="17" customHeight="1" x14ac:dyDescent="0.2">
      <c r="A8" s="18">
        <v>6</v>
      </c>
      <c r="B8" s="14" t="s">
        <v>43</v>
      </c>
      <c r="C8" s="39" t="s">
        <v>44</v>
      </c>
      <c r="D8" s="39" t="s">
        <v>60</v>
      </c>
      <c r="E8" s="39" t="s">
        <v>29</v>
      </c>
      <c r="F8" s="12" t="s">
        <v>30</v>
      </c>
      <c r="G8" s="12" t="s">
        <v>31</v>
      </c>
      <c r="H8" s="39" t="s">
        <v>61</v>
      </c>
      <c r="I8" s="39" t="s">
        <v>62</v>
      </c>
      <c r="J8" s="54">
        <v>1.0173611111111109</v>
      </c>
      <c r="K8" s="38">
        <v>22</v>
      </c>
      <c r="L8" s="39" t="s">
        <v>41</v>
      </c>
      <c r="M8" s="41">
        <v>395164</v>
      </c>
      <c r="N8" s="39" t="s">
        <v>47</v>
      </c>
      <c r="O8" s="38">
        <v>172739</v>
      </c>
      <c r="P8" s="38">
        <v>75238</v>
      </c>
      <c r="Q8" s="42">
        <v>0.43713243109190097</v>
      </c>
      <c r="R8" s="43">
        <v>0</v>
      </c>
      <c r="S8" s="47">
        <v>0</v>
      </c>
      <c r="T8" s="41">
        <v>222425</v>
      </c>
      <c r="U8" s="42">
        <v>0.56286756890809897</v>
      </c>
      <c r="V8" s="41">
        <v>99759</v>
      </c>
      <c r="W8" s="5"/>
      <c r="X8" s="6"/>
      <c r="Y8" s="6"/>
      <c r="Z8" s="6"/>
      <c r="AA8" s="6"/>
      <c r="AB8" s="6"/>
      <c r="AC8" s="6"/>
      <c r="AD8" s="6"/>
      <c r="AE8" s="6"/>
      <c r="AF8" s="6"/>
    </row>
    <row r="9" spans="1:32" s="45" customFormat="1" ht="17" customHeight="1" x14ac:dyDescent="0.2">
      <c r="A9" s="15">
        <v>7</v>
      </c>
      <c r="B9" s="14" t="s">
        <v>26</v>
      </c>
      <c r="C9" s="39" t="s">
        <v>27</v>
      </c>
      <c r="D9" s="39" t="s">
        <v>63</v>
      </c>
      <c r="E9" s="39" t="s">
        <v>29</v>
      </c>
      <c r="F9" s="12" t="s">
        <v>64</v>
      </c>
      <c r="G9" s="12" t="s">
        <v>36</v>
      </c>
      <c r="H9" s="39" t="s">
        <v>65</v>
      </c>
      <c r="I9" s="39" t="s">
        <v>33</v>
      </c>
      <c r="J9" s="54">
        <v>1.020833333333333</v>
      </c>
      <c r="K9" s="38">
        <v>3</v>
      </c>
      <c r="L9" s="39" t="s">
        <v>34</v>
      </c>
      <c r="M9" s="41">
        <v>355551</v>
      </c>
      <c r="N9" s="39" t="s">
        <v>35</v>
      </c>
      <c r="O9" s="41">
        <v>255676</v>
      </c>
      <c r="P9" s="39" t="s">
        <v>36</v>
      </c>
      <c r="Q9" s="42">
        <v>0.71909796344265697</v>
      </c>
      <c r="R9" s="43">
        <v>0</v>
      </c>
      <c r="S9" s="47">
        <v>0</v>
      </c>
      <c r="T9" s="41">
        <v>99875</v>
      </c>
      <c r="U9" s="42">
        <v>0.28090203655734303</v>
      </c>
      <c r="V9" s="41">
        <v>35699</v>
      </c>
      <c r="W9" s="5"/>
      <c r="X9" s="6"/>
      <c r="Y9" s="6"/>
      <c r="Z9" s="6"/>
      <c r="AA9" s="6"/>
      <c r="AB9" s="6"/>
      <c r="AC9" s="6"/>
      <c r="AD9" s="6"/>
      <c r="AE9" s="6"/>
      <c r="AF9" s="6"/>
    </row>
    <row r="10" spans="1:32" s="45" customFormat="1" ht="17" customHeight="1" x14ac:dyDescent="0.2">
      <c r="A10" s="15">
        <v>8</v>
      </c>
      <c r="B10" s="14" t="s">
        <v>66</v>
      </c>
      <c r="C10" s="53" t="s">
        <v>67</v>
      </c>
      <c r="D10" s="53" t="s">
        <v>68</v>
      </c>
      <c r="E10" s="53" t="s">
        <v>29</v>
      </c>
      <c r="F10" s="14" t="s">
        <v>64</v>
      </c>
      <c r="G10" s="49"/>
      <c r="H10" s="53" t="s">
        <v>69</v>
      </c>
      <c r="I10" s="14" t="s">
        <v>33</v>
      </c>
      <c r="J10" s="54">
        <v>1.020833333333333</v>
      </c>
      <c r="K10" s="52">
        <v>2</v>
      </c>
      <c r="L10" s="14" t="s">
        <v>41</v>
      </c>
      <c r="M10" s="50">
        <v>348625</v>
      </c>
      <c r="N10" s="53" t="s">
        <v>70</v>
      </c>
      <c r="O10" s="56">
        <v>180125</v>
      </c>
      <c r="P10" s="52">
        <v>59599</v>
      </c>
      <c r="Q10" s="51">
        <v>0.51667264252420197</v>
      </c>
      <c r="R10" s="57">
        <v>0</v>
      </c>
      <c r="S10" s="48">
        <v>0</v>
      </c>
      <c r="T10" s="56">
        <v>168500</v>
      </c>
      <c r="U10" s="51">
        <v>0.48332735747579803</v>
      </c>
      <c r="V10" s="56">
        <v>75300</v>
      </c>
      <c r="W10" s="58"/>
      <c r="X10" s="6"/>
      <c r="Y10" s="6"/>
      <c r="Z10" s="6"/>
      <c r="AA10" s="6"/>
      <c r="AB10" s="6"/>
      <c r="AC10" s="6"/>
      <c r="AD10" s="6"/>
      <c r="AE10" s="6"/>
      <c r="AF10" s="6"/>
    </row>
    <row r="11" spans="1:32" s="45" customFormat="1" ht="17" customHeight="1" x14ac:dyDescent="0.2">
      <c r="A11" s="15">
        <v>9</v>
      </c>
      <c r="B11" s="53" t="s">
        <v>26</v>
      </c>
      <c r="C11" s="53" t="s">
        <v>27</v>
      </c>
      <c r="D11" s="53" t="s">
        <v>71</v>
      </c>
      <c r="E11" s="14" t="s">
        <v>29</v>
      </c>
      <c r="F11" s="14" t="s">
        <v>30</v>
      </c>
      <c r="G11" s="49"/>
      <c r="H11" s="53" t="s">
        <v>72</v>
      </c>
      <c r="I11" s="14" t="s">
        <v>33</v>
      </c>
      <c r="J11" s="54">
        <v>1.0138888888888891</v>
      </c>
      <c r="K11" s="38">
        <v>7</v>
      </c>
      <c r="L11" s="14" t="s">
        <v>34</v>
      </c>
      <c r="M11" s="50">
        <v>327622</v>
      </c>
      <c r="N11" s="53" t="s">
        <v>35</v>
      </c>
      <c r="O11" s="41">
        <v>148072</v>
      </c>
      <c r="P11" s="8" t="s">
        <v>36</v>
      </c>
      <c r="Q11" s="51">
        <v>0.45195988059409897</v>
      </c>
      <c r="R11" s="55">
        <v>0</v>
      </c>
      <c r="S11" s="48">
        <v>0</v>
      </c>
      <c r="T11" s="50">
        <v>179550</v>
      </c>
      <c r="U11" s="51">
        <v>0.54804011940590103</v>
      </c>
      <c r="V11" s="41">
        <v>179482</v>
      </c>
      <c r="W11" s="5"/>
      <c r="X11" s="6"/>
      <c r="Y11" s="6"/>
      <c r="Z11" s="6"/>
      <c r="AA11" s="6"/>
      <c r="AB11" s="6"/>
      <c r="AC11" s="6"/>
      <c r="AD11" s="6"/>
      <c r="AE11" s="6"/>
      <c r="AF11" s="6"/>
    </row>
    <row r="12" spans="1:32" s="45" customFormat="1" ht="17" customHeight="1" x14ac:dyDescent="0.2">
      <c r="A12" s="18">
        <v>10</v>
      </c>
      <c r="B12" s="53" t="s">
        <v>55</v>
      </c>
      <c r="C12" s="53" t="s">
        <v>56</v>
      </c>
      <c r="D12" s="53" t="s">
        <v>73</v>
      </c>
      <c r="E12" s="14" t="s">
        <v>29</v>
      </c>
      <c r="F12" s="14" t="s">
        <v>30</v>
      </c>
      <c r="G12" s="14" t="s">
        <v>31</v>
      </c>
      <c r="H12" s="53" t="s">
        <v>74</v>
      </c>
      <c r="I12" s="14" t="s">
        <v>33</v>
      </c>
      <c r="J12" s="54">
        <v>1.0138888888888891</v>
      </c>
      <c r="K12" s="38">
        <v>28</v>
      </c>
      <c r="L12" s="14" t="s">
        <v>34</v>
      </c>
      <c r="M12" s="50">
        <v>308872</v>
      </c>
      <c r="N12" s="53" t="s">
        <v>59</v>
      </c>
      <c r="O12" s="41">
        <v>225972</v>
      </c>
      <c r="P12" s="9">
        <v>90388</v>
      </c>
      <c r="Q12" s="51">
        <v>0.73160403014841102</v>
      </c>
      <c r="R12" s="57">
        <v>36602</v>
      </c>
      <c r="S12" s="59">
        <v>0.118502162708177</v>
      </c>
      <c r="T12" s="50">
        <v>46298</v>
      </c>
      <c r="U12" s="51">
        <v>0.14989380714341199</v>
      </c>
      <c r="V12" s="41">
        <v>13757.132116758599</v>
      </c>
      <c r="W12" s="5"/>
      <c r="X12" s="60"/>
      <c r="Y12" s="60"/>
      <c r="Z12" s="60"/>
      <c r="AA12" s="60"/>
      <c r="AB12" s="60"/>
      <c r="AC12" s="60"/>
      <c r="AD12" s="60"/>
      <c r="AE12" s="60"/>
      <c r="AF12" s="60"/>
    </row>
    <row r="13" spans="1:32" s="45" customFormat="1" ht="17" customHeight="1" x14ac:dyDescent="0.2">
      <c r="A13" s="15">
        <v>11</v>
      </c>
      <c r="B13" s="14" t="s">
        <v>55</v>
      </c>
      <c r="C13" s="39" t="s">
        <v>56</v>
      </c>
      <c r="D13" s="39" t="s">
        <v>75</v>
      </c>
      <c r="E13" s="39" t="s">
        <v>29</v>
      </c>
      <c r="F13" s="12" t="s">
        <v>30</v>
      </c>
      <c r="G13" s="12" t="s">
        <v>31</v>
      </c>
      <c r="H13" s="12" t="s">
        <v>76</v>
      </c>
      <c r="I13" s="39" t="s">
        <v>33</v>
      </c>
      <c r="J13" s="54">
        <v>1.041666666666667</v>
      </c>
      <c r="K13" s="38">
        <v>9</v>
      </c>
      <c r="L13" s="39" t="s">
        <v>34</v>
      </c>
      <c r="M13" s="41">
        <v>277512</v>
      </c>
      <c r="N13" s="39" t="s">
        <v>59</v>
      </c>
      <c r="O13" s="41">
        <v>125906</v>
      </c>
      <c r="P13" s="38">
        <v>50362</v>
      </c>
      <c r="Q13" s="42">
        <v>0.45369569604197302</v>
      </c>
      <c r="R13" s="43">
        <v>9931</v>
      </c>
      <c r="S13" s="47">
        <v>3.5785839891608301E-2</v>
      </c>
      <c r="T13" s="41">
        <v>141675</v>
      </c>
      <c r="U13" s="42">
        <v>0.51051846406641899</v>
      </c>
      <c r="V13" s="41">
        <v>49445.598353771202</v>
      </c>
      <c r="W13" s="5"/>
      <c r="X13" s="6"/>
      <c r="Y13" s="6"/>
      <c r="Z13" s="6"/>
      <c r="AA13" s="6"/>
      <c r="AB13" s="6"/>
      <c r="AC13" s="6"/>
      <c r="AD13" s="6"/>
      <c r="AE13" s="6"/>
      <c r="AF13" s="6"/>
    </row>
    <row r="14" spans="1:32" s="45" customFormat="1" ht="17" customHeight="1" x14ac:dyDescent="0.2">
      <c r="A14" s="18">
        <v>12</v>
      </c>
      <c r="B14" s="14" t="s">
        <v>26</v>
      </c>
      <c r="C14" s="39" t="s">
        <v>27</v>
      </c>
      <c r="D14" s="39" t="s">
        <v>77</v>
      </c>
      <c r="E14" s="39" t="s">
        <v>29</v>
      </c>
      <c r="F14" s="12" t="s">
        <v>30</v>
      </c>
      <c r="G14" s="12" t="s">
        <v>31</v>
      </c>
      <c r="H14" s="39" t="s">
        <v>78</v>
      </c>
      <c r="I14" s="39" t="s">
        <v>33</v>
      </c>
      <c r="J14" s="40">
        <v>1.041666666666667</v>
      </c>
      <c r="K14" s="38">
        <v>30</v>
      </c>
      <c r="L14" s="39" t="s">
        <v>34</v>
      </c>
      <c r="M14" s="41">
        <v>263901</v>
      </c>
      <c r="N14" s="39" t="s">
        <v>42</v>
      </c>
      <c r="O14" s="41">
        <v>147946</v>
      </c>
      <c r="P14" s="38">
        <v>92074</v>
      </c>
      <c r="Q14" s="42">
        <v>0.56061174455572405</v>
      </c>
      <c r="R14" s="43">
        <v>0</v>
      </c>
      <c r="S14" s="47">
        <v>0</v>
      </c>
      <c r="T14" s="41">
        <v>115955</v>
      </c>
      <c r="U14" s="42">
        <v>0.43938825544427601</v>
      </c>
      <c r="V14" s="41">
        <v>51966</v>
      </c>
      <c r="W14" s="5"/>
      <c r="X14" s="6"/>
      <c r="Y14" s="6"/>
      <c r="Z14" s="6"/>
      <c r="AA14" s="6"/>
      <c r="AB14" s="6"/>
      <c r="AC14" s="6"/>
      <c r="AD14" s="6"/>
      <c r="AE14" s="6"/>
      <c r="AF14" s="6"/>
    </row>
    <row r="15" spans="1:32" s="45" customFormat="1" ht="17" customHeight="1" x14ac:dyDescent="0.2">
      <c r="A15" s="18">
        <v>13</v>
      </c>
      <c r="B15" s="14" t="s">
        <v>48</v>
      </c>
      <c r="C15" s="39" t="s">
        <v>49</v>
      </c>
      <c r="D15" s="39" t="s">
        <v>79</v>
      </c>
      <c r="E15" s="39" t="s">
        <v>29</v>
      </c>
      <c r="F15" s="14" t="s">
        <v>80</v>
      </c>
      <c r="G15" s="14" t="s">
        <v>81</v>
      </c>
      <c r="H15" s="39" t="s">
        <v>82</v>
      </c>
      <c r="I15" s="39" t="s">
        <v>52</v>
      </c>
      <c r="J15" s="40">
        <v>1.0277777777777779</v>
      </c>
      <c r="K15" s="38">
        <v>0</v>
      </c>
      <c r="L15" s="14" t="s">
        <v>53</v>
      </c>
      <c r="M15" s="41">
        <v>193001</v>
      </c>
      <c r="N15" s="39" t="s">
        <v>54</v>
      </c>
      <c r="O15" s="41">
        <v>149291</v>
      </c>
      <c r="P15" s="41"/>
      <c r="Q15" s="42">
        <v>0.77352448951041697</v>
      </c>
      <c r="R15" s="43"/>
      <c r="S15" s="47">
        <v>0</v>
      </c>
      <c r="T15" s="41">
        <v>43710</v>
      </c>
      <c r="U15" s="42">
        <v>0.226475510489583</v>
      </c>
      <c r="V15" s="41">
        <v>8342</v>
      </c>
      <c r="W15" s="5"/>
      <c r="X15" s="6"/>
      <c r="Y15" s="6"/>
      <c r="Z15" s="6"/>
      <c r="AA15" s="6"/>
      <c r="AB15" s="6"/>
      <c r="AC15" s="6"/>
      <c r="AD15" s="6"/>
      <c r="AE15" s="6"/>
      <c r="AF15" s="6"/>
    </row>
    <row r="16" spans="1:32" s="45" customFormat="1" ht="17" customHeight="1" x14ac:dyDescent="0.2">
      <c r="A16" s="18">
        <v>14</v>
      </c>
      <c r="B16" s="14" t="s">
        <v>48</v>
      </c>
      <c r="C16" s="39" t="s">
        <v>83</v>
      </c>
      <c r="D16" s="39" t="s">
        <v>84</v>
      </c>
      <c r="E16" s="14" t="s">
        <v>29</v>
      </c>
      <c r="F16" s="14" t="s">
        <v>64</v>
      </c>
      <c r="G16" s="14" t="s">
        <v>85</v>
      </c>
      <c r="H16" s="39" t="s">
        <v>86</v>
      </c>
      <c r="I16" s="14" t="s">
        <v>33</v>
      </c>
      <c r="J16" s="40">
        <v>1.020833333333333</v>
      </c>
      <c r="K16" s="38">
        <v>3</v>
      </c>
      <c r="L16" s="14" t="s">
        <v>53</v>
      </c>
      <c r="M16" s="50">
        <v>174137</v>
      </c>
      <c r="N16" s="39" t="s">
        <v>87</v>
      </c>
      <c r="O16" s="41">
        <v>60794</v>
      </c>
      <c r="P16" s="10"/>
      <c r="Q16" s="51">
        <v>0.349115925966337</v>
      </c>
      <c r="R16" s="55"/>
      <c r="S16" s="48">
        <v>0</v>
      </c>
      <c r="T16" s="41">
        <v>113343</v>
      </c>
      <c r="U16" s="51">
        <v>0.650884074033663</v>
      </c>
      <c r="V16" s="11">
        <v>49795</v>
      </c>
      <c r="W16" s="5"/>
      <c r="X16" s="6"/>
      <c r="Y16" s="6"/>
      <c r="Z16" s="6"/>
      <c r="AA16" s="6"/>
      <c r="AB16" s="6"/>
      <c r="AC16" s="6"/>
      <c r="AD16" s="6"/>
      <c r="AE16" s="6"/>
      <c r="AF16" s="6"/>
    </row>
    <row r="17" spans="1:32" s="45" customFormat="1" ht="17" customHeight="1" x14ac:dyDescent="0.2">
      <c r="A17" s="18">
        <v>15</v>
      </c>
      <c r="B17" s="39" t="s">
        <v>37</v>
      </c>
      <c r="C17" s="46"/>
      <c r="D17" s="39" t="s">
        <v>88</v>
      </c>
      <c r="E17" s="39" t="s">
        <v>29</v>
      </c>
      <c r="F17" s="14" t="s">
        <v>89</v>
      </c>
      <c r="G17" s="12" t="s">
        <v>90</v>
      </c>
      <c r="H17" s="39" t="s">
        <v>91</v>
      </c>
      <c r="I17" s="39" t="s">
        <v>33</v>
      </c>
      <c r="J17" s="40">
        <v>1.03125</v>
      </c>
      <c r="K17" s="38">
        <v>5</v>
      </c>
      <c r="L17" s="39" t="s">
        <v>41</v>
      </c>
      <c r="M17" s="41">
        <v>141575</v>
      </c>
      <c r="N17" s="39" t="s">
        <v>42</v>
      </c>
      <c r="O17" s="41">
        <v>141575</v>
      </c>
      <c r="P17" s="38">
        <v>74443</v>
      </c>
      <c r="Q17" s="42"/>
      <c r="R17" s="43"/>
      <c r="S17" s="44"/>
      <c r="T17" s="41"/>
      <c r="U17" s="42"/>
      <c r="V17" s="41"/>
      <c r="W17" s="5"/>
      <c r="X17" s="6"/>
      <c r="Y17" s="6"/>
      <c r="Z17" s="6"/>
      <c r="AA17" s="6"/>
      <c r="AB17" s="6"/>
      <c r="AC17" s="6"/>
      <c r="AD17" s="6"/>
      <c r="AE17" s="6"/>
      <c r="AF17" s="6"/>
    </row>
    <row r="18" spans="1:32" s="45" customFormat="1" ht="17" customHeight="1" x14ac:dyDescent="0.2">
      <c r="A18" s="18">
        <v>16</v>
      </c>
      <c r="B18" s="39" t="s">
        <v>37</v>
      </c>
      <c r="C18" s="46"/>
      <c r="D18" s="39" t="s">
        <v>92</v>
      </c>
      <c r="E18" s="39" t="s">
        <v>29</v>
      </c>
      <c r="F18" s="12" t="s">
        <v>64</v>
      </c>
      <c r="G18" s="12" t="s">
        <v>85</v>
      </c>
      <c r="H18" s="39" t="s">
        <v>93</v>
      </c>
      <c r="I18" s="39" t="s">
        <v>33</v>
      </c>
      <c r="J18" s="40">
        <v>1.0347222222222221</v>
      </c>
      <c r="K18" s="38">
        <v>1</v>
      </c>
      <c r="L18" s="39" t="s">
        <v>41</v>
      </c>
      <c r="M18" s="41">
        <v>140271</v>
      </c>
      <c r="N18" s="39" t="s">
        <v>42</v>
      </c>
      <c r="O18" s="41">
        <v>140271</v>
      </c>
      <c r="P18" s="38">
        <v>75138</v>
      </c>
      <c r="Q18" s="42"/>
      <c r="R18" s="43"/>
      <c r="S18" s="44"/>
      <c r="T18" s="41"/>
      <c r="U18" s="42"/>
      <c r="V18" s="41"/>
      <c r="W18" s="5"/>
      <c r="X18" s="6"/>
      <c r="Y18" s="6"/>
      <c r="Z18" s="6"/>
      <c r="AA18" s="6"/>
      <c r="AB18" s="6"/>
      <c r="AC18" s="6"/>
      <c r="AD18" s="6"/>
      <c r="AE18" s="6"/>
      <c r="AF18" s="6"/>
    </row>
    <row r="19" spans="1:32" s="45" customFormat="1" ht="17" customHeight="1" x14ac:dyDescent="0.2">
      <c r="A19" s="18">
        <v>17</v>
      </c>
      <c r="B19" s="14" t="s">
        <v>26</v>
      </c>
      <c r="C19" s="39" t="s">
        <v>27</v>
      </c>
      <c r="D19" s="39" t="s">
        <v>94</v>
      </c>
      <c r="E19" s="39" t="s">
        <v>29</v>
      </c>
      <c r="F19" s="12" t="s">
        <v>95</v>
      </c>
      <c r="G19" s="12" t="s">
        <v>36</v>
      </c>
      <c r="H19" s="39" t="s">
        <v>96</v>
      </c>
      <c r="I19" s="39" t="s">
        <v>33</v>
      </c>
      <c r="J19" s="40">
        <v>1.03125</v>
      </c>
      <c r="K19" s="38">
        <v>4</v>
      </c>
      <c r="L19" s="39" t="s">
        <v>34</v>
      </c>
      <c r="M19" s="41">
        <v>117738</v>
      </c>
      <c r="N19" s="39" t="s">
        <v>42</v>
      </c>
      <c r="O19" s="41">
        <v>84973</v>
      </c>
      <c r="P19" s="38">
        <v>51444</v>
      </c>
      <c r="Q19" s="42">
        <v>0.72171261614771798</v>
      </c>
      <c r="R19" s="43">
        <v>0</v>
      </c>
      <c r="S19" s="47">
        <v>0</v>
      </c>
      <c r="T19" s="41">
        <v>32765</v>
      </c>
      <c r="U19" s="42">
        <v>0.27828738385228202</v>
      </c>
      <c r="V19" s="41">
        <v>14874</v>
      </c>
      <c r="W19" s="5"/>
      <c r="X19" s="6"/>
      <c r="Y19" s="6"/>
      <c r="Z19" s="6"/>
      <c r="AA19" s="6"/>
      <c r="AB19" s="6"/>
      <c r="AC19" s="6"/>
      <c r="AD19" s="6"/>
      <c r="AE19" s="6"/>
      <c r="AF19" s="6"/>
    </row>
    <row r="20" spans="1:32" s="45" customFormat="1" ht="17" customHeight="1" x14ac:dyDescent="0.2">
      <c r="A20" s="18">
        <v>18</v>
      </c>
      <c r="B20" s="14" t="s">
        <v>43</v>
      </c>
      <c r="C20" s="39" t="s">
        <v>44</v>
      </c>
      <c r="D20" s="39" t="s">
        <v>97</v>
      </c>
      <c r="E20" s="39" t="s">
        <v>29</v>
      </c>
      <c r="F20" s="14" t="s">
        <v>30</v>
      </c>
      <c r="G20" s="14" t="s">
        <v>98</v>
      </c>
      <c r="H20" s="39" t="s">
        <v>99</v>
      </c>
      <c r="I20" s="39" t="s">
        <v>33</v>
      </c>
      <c r="J20" s="40">
        <v>1.0277777777777779</v>
      </c>
      <c r="K20" s="38">
        <v>3</v>
      </c>
      <c r="L20" s="14" t="s">
        <v>100</v>
      </c>
      <c r="M20" s="50">
        <v>115162</v>
      </c>
      <c r="N20" s="39" t="s">
        <v>47</v>
      </c>
      <c r="O20" s="41">
        <v>62068</v>
      </c>
      <c r="P20" s="38">
        <v>48824</v>
      </c>
      <c r="Q20" s="51">
        <v>0.53896250499296605</v>
      </c>
      <c r="R20" s="43">
        <v>0</v>
      </c>
      <c r="S20" s="44">
        <v>0</v>
      </c>
      <c r="T20" s="41">
        <v>53094</v>
      </c>
      <c r="U20" s="51">
        <v>0.461037495007034</v>
      </c>
      <c r="V20" s="41">
        <v>20790</v>
      </c>
      <c r="W20" s="5"/>
      <c r="X20" s="6"/>
      <c r="Y20" s="6"/>
      <c r="Z20" s="6"/>
      <c r="AA20" s="6"/>
      <c r="AB20" s="6"/>
      <c r="AC20" s="6"/>
      <c r="AD20" s="6"/>
      <c r="AE20" s="6"/>
      <c r="AF20" s="6"/>
    </row>
    <row r="21" spans="1:32" s="45" customFormat="1" ht="17" customHeight="1" x14ac:dyDescent="0.2">
      <c r="A21" s="18">
        <v>19</v>
      </c>
      <c r="B21" s="14" t="s">
        <v>26</v>
      </c>
      <c r="C21" s="39" t="s">
        <v>27</v>
      </c>
      <c r="D21" s="39" t="s">
        <v>101</v>
      </c>
      <c r="E21" s="39" t="s">
        <v>29</v>
      </c>
      <c r="F21" s="12" t="s">
        <v>102</v>
      </c>
      <c r="G21" s="12" t="s">
        <v>36</v>
      </c>
      <c r="H21" s="39" t="s">
        <v>103</v>
      </c>
      <c r="I21" s="39" t="s">
        <v>33</v>
      </c>
      <c r="J21" s="40">
        <v>1.020833333333333</v>
      </c>
      <c r="K21" s="38">
        <v>4</v>
      </c>
      <c r="L21" s="39" t="s">
        <v>34</v>
      </c>
      <c r="M21" s="41">
        <v>111987</v>
      </c>
      <c r="N21" s="39" t="s">
        <v>42</v>
      </c>
      <c r="O21" s="41">
        <v>96206</v>
      </c>
      <c r="P21" s="38">
        <v>51079</v>
      </c>
      <c r="Q21" s="42">
        <v>0.85908185771562795</v>
      </c>
      <c r="R21" s="43">
        <v>0</v>
      </c>
      <c r="S21" s="44">
        <v>0</v>
      </c>
      <c r="T21" s="41">
        <v>15781</v>
      </c>
      <c r="U21" s="42">
        <v>0.14091814228437199</v>
      </c>
      <c r="V21" s="41">
        <v>8874</v>
      </c>
      <c r="W21" s="5"/>
      <c r="X21" s="6"/>
      <c r="Y21" s="6"/>
      <c r="Z21" s="6"/>
      <c r="AA21" s="6"/>
      <c r="AB21" s="6"/>
      <c r="AC21" s="6"/>
      <c r="AD21" s="6"/>
      <c r="AE21" s="6"/>
      <c r="AF21" s="6"/>
    </row>
    <row r="22" spans="1:32" s="45" customFormat="1" ht="17" customHeight="1" x14ac:dyDescent="0.2">
      <c r="A22" s="18">
        <v>20</v>
      </c>
      <c r="B22" s="39" t="s">
        <v>37</v>
      </c>
      <c r="C22" s="46"/>
      <c r="D22" s="39" t="s">
        <v>104</v>
      </c>
      <c r="E22" s="39" t="s">
        <v>29</v>
      </c>
      <c r="F22" s="12" t="s">
        <v>95</v>
      </c>
      <c r="G22" s="12" t="s">
        <v>105</v>
      </c>
      <c r="H22" s="39" t="s">
        <v>106</v>
      </c>
      <c r="I22" s="39" t="s">
        <v>33</v>
      </c>
      <c r="J22" s="40">
        <v>1.0347222222222221</v>
      </c>
      <c r="K22" s="38">
        <v>2</v>
      </c>
      <c r="L22" s="39" t="s">
        <v>41</v>
      </c>
      <c r="M22" s="41">
        <v>89555</v>
      </c>
      <c r="N22" s="39" t="s">
        <v>42</v>
      </c>
      <c r="O22" s="41">
        <v>89555</v>
      </c>
      <c r="P22" s="38">
        <v>53491</v>
      </c>
      <c r="Q22" s="42"/>
      <c r="R22" s="43"/>
      <c r="S22" s="44"/>
      <c r="T22" s="41"/>
      <c r="U22" s="42"/>
      <c r="V22" s="41"/>
      <c r="W22" s="5"/>
      <c r="X22" s="6"/>
      <c r="Y22" s="6"/>
      <c r="Z22" s="6"/>
      <c r="AA22" s="6"/>
      <c r="AB22" s="6"/>
      <c r="AC22" s="6"/>
      <c r="AD22" s="6"/>
      <c r="AE22" s="6"/>
      <c r="AF22" s="6"/>
    </row>
    <row r="23" spans="1:32" s="45" customFormat="1" ht="17" customHeight="1" x14ac:dyDescent="0.2">
      <c r="A23" s="18">
        <v>21</v>
      </c>
      <c r="B23" s="39" t="s">
        <v>37</v>
      </c>
      <c r="C23" s="46"/>
      <c r="D23" s="39" t="s">
        <v>107</v>
      </c>
      <c r="E23" s="39" t="s">
        <v>29</v>
      </c>
      <c r="F23" s="14" t="s">
        <v>64</v>
      </c>
      <c r="G23" s="12" t="s">
        <v>85</v>
      </c>
      <c r="H23" s="39" t="s">
        <v>108</v>
      </c>
      <c r="I23" s="39" t="s">
        <v>33</v>
      </c>
      <c r="J23" s="40">
        <v>1.0173611111111109</v>
      </c>
      <c r="K23" s="38">
        <v>4</v>
      </c>
      <c r="L23" s="39" t="s">
        <v>41</v>
      </c>
      <c r="M23" s="41">
        <v>87400</v>
      </c>
      <c r="N23" s="39" t="s">
        <v>42</v>
      </c>
      <c r="O23" s="41">
        <v>87400</v>
      </c>
      <c r="P23" s="38">
        <v>41399</v>
      </c>
      <c r="Q23" s="42"/>
      <c r="R23" s="43"/>
      <c r="S23" s="44"/>
      <c r="T23" s="41"/>
      <c r="U23" s="42"/>
      <c r="V23" s="41"/>
      <c r="W23" s="5"/>
      <c r="X23" s="6"/>
      <c r="Y23" s="6"/>
      <c r="Z23" s="6"/>
      <c r="AA23" s="6"/>
      <c r="AB23" s="6"/>
      <c r="AC23" s="6"/>
      <c r="AD23" s="6"/>
      <c r="AE23" s="6"/>
      <c r="AF23" s="6"/>
    </row>
    <row r="24" spans="1:32" s="45" customFormat="1" ht="17" customHeight="1" x14ac:dyDescent="0.2">
      <c r="A24" s="18">
        <v>22</v>
      </c>
      <c r="B24" s="14" t="s">
        <v>26</v>
      </c>
      <c r="C24" s="39" t="s">
        <v>27</v>
      </c>
      <c r="D24" s="39" t="s">
        <v>109</v>
      </c>
      <c r="E24" s="39" t="s">
        <v>29</v>
      </c>
      <c r="F24" s="12" t="s">
        <v>110</v>
      </c>
      <c r="G24" s="12" t="s">
        <v>36</v>
      </c>
      <c r="H24" s="39" t="s">
        <v>111</v>
      </c>
      <c r="I24" s="39" t="s">
        <v>33</v>
      </c>
      <c r="J24" s="40">
        <v>1.03125</v>
      </c>
      <c r="K24" s="38">
        <v>4</v>
      </c>
      <c r="L24" s="39" t="s">
        <v>34</v>
      </c>
      <c r="M24" s="41">
        <v>83946</v>
      </c>
      <c r="N24" s="39" t="s">
        <v>42</v>
      </c>
      <c r="O24" s="41">
        <v>76103</v>
      </c>
      <c r="P24" s="38">
        <v>60349</v>
      </c>
      <c r="Q24" s="42">
        <v>0.90657089081075903</v>
      </c>
      <c r="R24" s="43">
        <v>0</v>
      </c>
      <c r="S24" s="47">
        <v>0</v>
      </c>
      <c r="T24" s="41">
        <v>7843</v>
      </c>
      <c r="U24" s="42">
        <v>9.3429109189240703E-2</v>
      </c>
      <c r="V24" s="41">
        <v>6461</v>
      </c>
      <c r="W24" s="5"/>
      <c r="X24" s="6"/>
      <c r="Y24" s="6"/>
      <c r="Z24" s="6"/>
      <c r="AA24" s="6"/>
      <c r="AB24" s="6"/>
      <c r="AC24" s="6"/>
      <c r="AD24" s="6"/>
      <c r="AE24" s="6"/>
      <c r="AF24" s="6"/>
    </row>
    <row r="25" spans="1:32" s="45" customFormat="1" ht="17" customHeight="1" x14ac:dyDescent="0.2">
      <c r="A25" s="18">
        <v>23</v>
      </c>
      <c r="B25" s="39" t="s">
        <v>37</v>
      </c>
      <c r="C25" s="46"/>
      <c r="D25" s="39" t="s">
        <v>112</v>
      </c>
      <c r="E25" s="39" t="s">
        <v>29</v>
      </c>
      <c r="F25" s="12" t="s">
        <v>95</v>
      </c>
      <c r="G25" s="12" t="s">
        <v>113</v>
      </c>
      <c r="H25" s="39" t="s">
        <v>114</v>
      </c>
      <c r="I25" s="39" t="s">
        <v>33</v>
      </c>
      <c r="J25" s="40">
        <v>1.020833333333333</v>
      </c>
      <c r="K25" s="38">
        <v>4</v>
      </c>
      <c r="L25" s="39" t="s">
        <v>41</v>
      </c>
      <c r="M25" s="41">
        <v>81198</v>
      </c>
      <c r="N25" s="39" t="s">
        <v>42</v>
      </c>
      <c r="O25" s="41">
        <v>81198</v>
      </c>
      <c r="P25" s="38">
        <v>40451</v>
      </c>
      <c r="Q25" s="42"/>
      <c r="R25" s="44"/>
      <c r="S25" s="44"/>
      <c r="T25" s="41"/>
      <c r="U25" s="42"/>
      <c r="V25" s="41"/>
      <c r="W25" s="5"/>
      <c r="X25" s="6"/>
      <c r="Y25" s="6"/>
      <c r="Z25" s="6"/>
      <c r="AA25" s="6"/>
      <c r="AB25" s="6"/>
      <c r="AC25" s="6"/>
      <c r="AD25" s="6"/>
      <c r="AE25" s="6"/>
      <c r="AF25" s="6"/>
    </row>
    <row r="26" spans="1:32" s="45" customFormat="1" ht="17" customHeight="1" x14ac:dyDescent="0.2">
      <c r="A26" s="18">
        <v>24</v>
      </c>
      <c r="B26" s="14" t="s">
        <v>48</v>
      </c>
      <c r="C26" s="39" t="s">
        <v>83</v>
      </c>
      <c r="D26" s="39" t="s">
        <v>115</v>
      </c>
      <c r="E26" s="39" t="s">
        <v>29</v>
      </c>
      <c r="F26" s="12" t="s">
        <v>95</v>
      </c>
      <c r="G26" s="14" t="s">
        <v>116</v>
      </c>
      <c r="H26" s="39" t="s">
        <v>117</v>
      </c>
      <c r="I26" s="39" t="s">
        <v>33</v>
      </c>
      <c r="J26" s="40">
        <v>1.041666666666667</v>
      </c>
      <c r="K26" s="38">
        <v>0</v>
      </c>
      <c r="L26" s="14" t="s">
        <v>53</v>
      </c>
      <c r="M26" s="41">
        <v>79981</v>
      </c>
      <c r="N26" s="39" t="s">
        <v>87</v>
      </c>
      <c r="O26" s="41">
        <v>29284</v>
      </c>
      <c r="P26" s="46"/>
      <c r="Q26" s="42">
        <v>0.36613695752741299</v>
      </c>
      <c r="R26" s="43"/>
      <c r="S26" s="44">
        <v>0</v>
      </c>
      <c r="T26" s="41">
        <v>50697</v>
      </c>
      <c r="U26" s="42">
        <v>0.63386304247258696</v>
      </c>
      <c r="V26" s="41">
        <v>27192</v>
      </c>
      <c r="W26" s="5"/>
      <c r="X26" s="6"/>
      <c r="Y26" s="6"/>
      <c r="Z26" s="6"/>
      <c r="AA26" s="6"/>
      <c r="AB26" s="6"/>
      <c r="AC26" s="6"/>
      <c r="AD26" s="6"/>
      <c r="AE26" s="6"/>
      <c r="AF26" s="6"/>
    </row>
    <row r="27" spans="1:32" s="45" customFormat="1" ht="17" customHeight="1" x14ac:dyDescent="0.2">
      <c r="A27" s="18">
        <v>25</v>
      </c>
      <c r="B27" s="14" t="s">
        <v>48</v>
      </c>
      <c r="C27" s="39" t="s">
        <v>49</v>
      </c>
      <c r="D27" s="39" t="s">
        <v>118</v>
      </c>
      <c r="E27" s="39" t="s">
        <v>29</v>
      </c>
      <c r="F27" s="14" t="s">
        <v>30</v>
      </c>
      <c r="G27" s="14" t="s">
        <v>119</v>
      </c>
      <c r="H27" s="39" t="s">
        <v>120</v>
      </c>
      <c r="I27" s="39" t="s">
        <v>33</v>
      </c>
      <c r="J27" s="40">
        <v>1</v>
      </c>
      <c r="K27" s="38">
        <v>0</v>
      </c>
      <c r="L27" s="14" t="s">
        <v>41</v>
      </c>
      <c r="M27" s="50">
        <v>79289</v>
      </c>
      <c r="N27" s="39" t="s">
        <v>54</v>
      </c>
      <c r="O27" s="41">
        <v>39938</v>
      </c>
      <c r="P27" s="46"/>
      <c r="Q27" s="51">
        <v>0.50370164840015597</v>
      </c>
      <c r="R27" s="43"/>
      <c r="S27" s="48">
        <v>0</v>
      </c>
      <c r="T27" s="41">
        <v>39351</v>
      </c>
      <c r="U27" s="51">
        <v>0.49629835159984398</v>
      </c>
      <c r="V27" s="41">
        <v>16863</v>
      </c>
      <c r="W27" s="5"/>
      <c r="X27" s="6"/>
      <c r="Y27" s="6"/>
      <c r="Z27" s="6"/>
      <c r="AA27" s="6"/>
      <c r="AB27" s="6"/>
      <c r="AC27" s="6"/>
      <c r="AD27" s="6"/>
      <c r="AE27" s="6"/>
      <c r="AF27" s="6"/>
    </row>
    <row r="28" spans="1:32" s="45" customFormat="1" ht="17" customHeight="1" x14ac:dyDescent="0.2">
      <c r="A28" s="18">
        <v>26</v>
      </c>
      <c r="B28" s="39" t="s">
        <v>37</v>
      </c>
      <c r="C28" s="46"/>
      <c r="D28" s="39" t="s">
        <v>121</v>
      </c>
      <c r="E28" s="39" t="s">
        <v>29</v>
      </c>
      <c r="F28" s="13" t="s">
        <v>122</v>
      </c>
      <c r="G28" s="7"/>
      <c r="H28" s="39" t="s">
        <v>123</v>
      </c>
      <c r="I28" s="39" t="s">
        <v>33</v>
      </c>
      <c r="J28" s="40">
        <v>1.020833333333333</v>
      </c>
      <c r="K28" s="38">
        <v>5</v>
      </c>
      <c r="L28" s="39" t="s">
        <v>41</v>
      </c>
      <c r="M28" s="41">
        <v>74095</v>
      </c>
      <c r="N28" s="39" t="s">
        <v>42</v>
      </c>
      <c r="O28" s="41">
        <v>74095</v>
      </c>
      <c r="P28" s="38">
        <v>41970</v>
      </c>
      <c r="Q28" s="42"/>
      <c r="R28" s="44"/>
      <c r="S28" s="44"/>
      <c r="T28" s="41"/>
      <c r="U28" s="42"/>
      <c r="V28" s="41"/>
      <c r="W28" s="5"/>
      <c r="X28" s="6"/>
      <c r="Y28" s="6"/>
      <c r="Z28" s="6"/>
      <c r="AA28" s="6"/>
      <c r="AB28" s="6"/>
      <c r="AC28" s="6"/>
      <c r="AD28" s="6"/>
      <c r="AE28" s="6"/>
      <c r="AF28" s="6"/>
    </row>
    <row r="29" spans="1:32" s="45" customFormat="1" ht="17" customHeight="1" x14ac:dyDescent="0.2">
      <c r="A29" s="18">
        <v>27</v>
      </c>
      <c r="B29" s="39" t="s">
        <v>37</v>
      </c>
      <c r="C29" s="46"/>
      <c r="D29" s="39" t="s">
        <v>124</v>
      </c>
      <c r="E29" s="39" t="s">
        <v>29</v>
      </c>
      <c r="F29" s="14" t="s">
        <v>39</v>
      </c>
      <c r="G29" s="7"/>
      <c r="H29" s="39" t="s">
        <v>125</v>
      </c>
      <c r="I29" s="39" t="s">
        <v>33</v>
      </c>
      <c r="J29" s="40">
        <v>1.0138888888888891</v>
      </c>
      <c r="K29" s="38">
        <v>1</v>
      </c>
      <c r="L29" s="39" t="s">
        <v>41</v>
      </c>
      <c r="M29" s="41">
        <v>65849</v>
      </c>
      <c r="N29" s="39" t="s">
        <v>42</v>
      </c>
      <c r="O29" s="41">
        <v>65849</v>
      </c>
      <c r="P29" s="38">
        <v>32.914999999999999</v>
      </c>
      <c r="Q29" s="42"/>
      <c r="R29" s="44"/>
      <c r="S29" s="44"/>
      <c r="T29" s="41"/>
      <c r="U29" s="42"/>
      <c r="V29" s="41"/>
      <c r="W29" s="5"/>
      <c r="X29" s="6"/>
      <c r="Y29" s="6"/>
      <c r="Z29" s="6"/>
      <c r="AA29" s="6"/>
      <c r="AB29" s="6"/>
      <c r="AC29" s="6"/>
      <c r="AD29" s="6"/>
      <c r="AE29" s="6"/>
      <c r="AF29" s="6"/>
    </row>
    <row r="30" spans="1:32" s="45" customFormat="1" ht="17" customHeight="1" x14ac:dyDescent="0.2">
      <c r="A30" s="18">
        <v>28</v>
      </c>
      <c r="B30" s="14" t="s">
        <v>26</v>
      </c>
      <c r="C30" s="39" t="s">
        <v>27</v>
      </c>
      <c r="D30" s="39" t="s">
        <v>126</v>
      </c>
      <c r="E30" s="39" t="s">
        <v>29</v>
      </c>
      <c r="F30" s="14" t="s">
        <v>127</v>
      </c>
      <c r="G30" s="14" t="s">
        <v>36</v>
      </c>
      <c r="H30" s="39" t="s">
        <v>128</v>
      </c>
      <c r="I30" s="14" t="s">
        <v>33</v>
      </c>
      <c r="J30" s="40">
        <v>1.046863425925926</v>
      </c>
      <c r="K30" s="38">
        <v>4</v>
      </c>
      <c r="L30" s="14" t="s">
        <v>34</v>
      </c>
      <c r="M30" s="50">
        <v>58353</v>
      </c>
      <c r="N30" s="39" t="s">
        <v>42</v>
      </c>
      <c r="O30" s="41">
        <v>53361</v>
      </c>
      <c r="P30" s="38">
        <v>33756</v>
      </c>
      <c r="Q30" s="51">
        <v>0.91445169914143198</v>
      </c>
      <c r="R30" s="43">
        <v>0</v>
      </c>
      <c r="S30" s="48">
        <v>0</v>
      </c>
      <c r="T30" s="41">
        <v>4992</v>
      </c>
      <c r="U30" s="51">
        <v>8.5548300858567697E-2</v>
      </c>
      <c r="V30" s="41">
        <v>3057</v>
      </c>
      <c r="W30" s="5"/>
      <c r="X30" s="6"/>
      <c r="Y30" s="6"/>
      <c r="Z30" s="6"/>
      <c r="AA30" s="6"/>
      <c r="AB30" s="6"/>
      <c r="AC30" s="6"/>
      <c r="AD30" s="6"/>
      <c r="AE30" s="6"/>
      <c r="AF30" s="6"/>
    </row>
    <row r="31" spans="1:32" s="45" customFormat="1" ht="17" customHeight="1" x14ac:dyDescent="0.2">
      <c r="A31" s="18">
        <v>29</v>
      </c>
      <c r="B31" s="39" t="s">
        <v>37</v>
      </c>
      <c r="C31" s="46"/>
      <c r="D31" s="39" t="s">
        <v>129</v>
      </c>
      <c r="E31" s="39" t="s">
        <v>29</v>
      </c>
      <c r="F31" s="13" t="s">
        <v>130</v>
      </c>
      <c r="G31" s="12" t="s">
        <v>131</v>
      </c>
      <c r="H31" s="39" t="s">
        <v>132</v>
      </c>
      <c r="I31" s="39" t="s">
        <v>33</v>
      </c>
      <c r="J31" s="40">
        <v>1.0138888888888891</v>
      </c>
      <c r="K31" s="38">
        <v>4</v>
      </c>
      <c r="L31" s="39" t="s">
        <v>41</v>
      </c>
      <c r="M31" s="41">
        <v>48084</v>
      </c>
      <c r="N31" s="39" t="s">
        <v>42</v>
      </c>
      <c r="O31" s="41">
        <v>48084</v>
      </c>
      <c r="P31" s="38">
        <v>27744</v>
      </c>
      <c r="Q31" s="42"/>
      <c r="R31" s="43"/>
      <c r="S31" s="44"/>
      <c r="T31" s="41"/>
      <c r="U31" s="42"/>
      <c r="V31" s="41"/>
      <c r="W31" s="5"/>
      <c r="X31" s="6"/>
      <c r="Y31" s="6"/>
      <c r="Z31" s="6"/>
      <c r="AA31" s="6"/>
      <c r="AB31" s="6"/>
      <c r="AC31" s="6"/>
      <c r="AD31" s="6"/>
      <c r="AE31" s="6"/>
      <c r="AF31" s="6"/>
    </row>
    <row r="32" spans="1:32" s="45" customFormat="1" ht="17" customHeight="1" x14ac:dyDescent="0.2">
      <c r="A32" s="18">
        <v>30</v>
      </c>
      <c r="B32" s="14" t="s">
        <v>48</v>
      </c>
      <c r="C32" s="39" t="s">
        <v>133</v>
      </c>
      <c r="D32" s="39" t="s">
        <v>134</v>
      </c>
      <c r="E32" s="39" t="s">
        <v>29</v>
      </c>
      <c r="F32" s="12" t="s">
        <v>95</v>
      </c>
      <c r="G32" s="14" t="s">
        <v>135</v>
      </c>
      <c r="H32" s="39" t="s">
        <v>136</v>
      </c>
      <c r="I32" s="14" t="s">
        <v>33</v>
      </c>
      <c r="J32" s="40">
        <v>1.0256712962962959</v>
      </c>
      <c r="K32" s="38">
        <v>4</v>
      </c>
      <c r="L32" s="14" t="s">
        <v>53</v>
      </c>
      <c r="M32" s="50">
        <v>45880</v>
      </c>
      <c r="N32" s="39" t="s">
        <v>87</v>
      </c>
      <c r="O32" s="41">
        <v>4109</v>
      </c>
      <c r="P32" s="46"/>
      <c r="Q32" s="51">
        <v>8.9559721011333901E-2</v>
      </c>
      <c r="R32" s="43"/>
      <c r="S32" s="48">
        <v>0</v>
      </c>
      <c r="T32" s="41">
        <v>41771</v>
      </c>
      <c r="U32" s="51">
        <v>0.91044027898866597</v>
      </c>
      <c r="V32" s="41">
        <v>26212</v>
      </c>
      <c r="W32" s="5"/>
      <c r="X32" s="6"/>
      <c r="Y32" s="6"/>
      <c r="Z32" s="6"/>
      <c r="AA32" s="6"/>
      <c r="AB32" s="6"/>
      <c r="AC32" s="6"/>
      <c r="AD32" s="6"/>
      <c r="AE32" s="6"/>
      <c r="AF32" s="6"/>
    </row>
    <row r="33" spans="1:32" s="45" customFormat="1" ht="17" customHeight="1" x14ac:dyDescent="0.2">
      <c r="A33" s="18">
        <v>31</v>
      </c>
      <c r="B33" s="14" t="s">
        <v>48</v>
      </c>
      <c r="C33" s="39" t="s">
        <v>49</v>
      </c>
      <c r="D33" s="39" t="s">
        <v>137</v>
      </c>
      <c r="E33" s="39" t="s">
        <v>29</v>
      </c>
      <c r="F33" s="12" t="s">
        <v>64</v>
      </c>
      <c r="G33" s="12" t="s">
        <v>85</v>
      </c>
      <c r="H33" s="39" t="s">
        <v>138</v>
      </c>
      <c r="I33" s="39" t="s">
        <v>33</v>
      </c>
      <c r="J33" s="61">
        <v>2.0173611111111111E-2</v>
      </c>
      <c r="K33" s="38">
        <v>2</v>
      </c>
      <c r="L33" s="39" t="s">
        <v>53</v>
      </c>
      <c r="M33" s="41">
        <v>43191</v>
      </c>
      <c r="N33" s="39" t="s">
        <v>54</v>
      </c>
      <c r="O33" s="41">
        <v>23596</v>
      </c>
      <c r="P33" s="41"/>
      <c r="Q33" s="47">
        <v>0.54631751985367305</v>
      </c>
      <c r="R33" s="43"/>
      <c r="S33" s="47">
        <v>0</v>
      </c>
      <c r="T33" s="41">
        <v>19595</v>
      </c>
      <c r="U33" s="42">
        <v>0.45368248014632701</v>
      </c>
      <c r="V33" s="41">
        <v>6498</v>
      </c>
      <c r="W33" s="5"/>
      <c r="X33" s="6"/>
      <c r="Y33" s="6"/>
      <c r="Z33" s="6"/>
      <c r="AA33" s="6"/>
      <c r="AB33" s="6"/>
      <c r="AC33" s="6"/>
      <c r="AD33" s="6"/>
      <c r="AE33" s="6"/>
      <c r="AF33" s="6"/>
    </row>
    <row r="34" spans="1:32" s="45" customFormat="1" ht="17" customHeight="1" x14ac:dyDescent="0.2">
      <c r="A34" s="18">
        <v>32</v>
      </c>
      <c r="B34" s="14" t="s">
        <v>26</v>
      </c>
      <c r="C34" s="39" t="s">
        <v>27</v>
      </c>
      <c r="D34" s="39" t="s">
        <v>139</v>
      </c>
      <c r="E34" s="39" t="s">
        <v>29</v>
      </c>
      <c r="F34" s="14" t="s">
        <v>140</v>
      </c>
      <c r="G34" s="14" t="s">
        <v>36</v>
      </c>
      <c r="H34" s="39" t="s">
        <v>141</v>
      </c>
      <c r="I34" s="39" t="s">
        <v>33</v>
      </c>
      <c r="J34" s="40">
        <v>1.0235532407407411</v>
      </c>
      <c r="K34" s="38">
        <v>5</v>
      </c>
      <c r="L34" s="14" t="s">
        <v>34</v>
      </c>
      <c r="M34" s="50">
        <v>42329</v>
      </c>
      <c r="N34" s="39" t="s">
        <v>42</v>
      </c>
      <c r="O34" s="41">
        <v>30649</v>
      </c>
      <c r="P34" s="38">
        <v>18772</v>
      </c>
      <c r="Q34" s="51">
        <v>0.724066243001252</v>
      </c>
      <c r="R34" s="43">
        <v>0</v>
      </c>
      <c r="S34" s="48">
        <v>0</v>
      </c>
      <c r="T34" s="41">
        <v>11680</v>
      </c>
      <c r="U34" s="51">
        <v>0.275933756998748</v>
      </c>
      <c r="V34" s="41">
        <v>8433</v>
      </c>
      <c r="W34" s="5"/>
      <c r="X34" s="6"/>
      <c r="Y34" s="6"/>
      <c r="Z34" s="6"/>
      <c r="AA34" s="6"/>
      <c r="AB34" s="6"/>
      <c r="AC34" s="6"/>
      <c r="AD34" s="6"/>
      <c r="AE34" s="6"/>
      <c r="AF34" s="6"/>
    </row>
    <row r="35" spans="1:32" s="45" customFormat="1" ht="17" customHeight="1" x14ac:dyDescent="0.2">
      <c r="A35" s="18">
        <v>33</v>
      </c>
      <c r="B35" s="14" t="s">
        <v>26</v>
      </c>
      <c r="C35" s="39" t="s">
        <v>27</v>
      </c>
      <c r="D35" s="39" t="s">
        <v>142</v>
      </c>
      <c r="E35" s="39" t="s">
        <v>29</v>
      </c>
      <c r="F35" s="14" t="s">
        <v>143</v>
      </c>
      <c r="G35" s="14" t="s">
        <v>36</v>
      </c>
      <c r="H35" s="39" t="s">
        <v>144</v>
      </c>
      <c r="I35" s="14" t="s">
        <v>33</v>
      </c>
      <c r="J35" s="40">
        <v>1.0088541666666671</v>
      </c>
      <c r="K35" s="38">
        <v>4</v>
      </c>
      <c r="L35" s="14" t="s">
        <v>34</v>
      </c>
      <c r="M35" s="50">
        <v>40782</v>
      </c>
      <c r="N35" s="39" t="s">
        <v>42</v>
      </c>
      <c r="O35" s="41">
        <v>37894</v>
      </c>
      <c r="P35" s="38">
        <v>23758</v>
      </c>
      <c r="Q35" s="51">
        <v>0.92918444411750301</v>
      </c>
      <c r="R35" s="43">
        <v>0</v>
      </c>
      <c r="S35" s="48">
        <v>0</v>
      </c>
      <c r="T35" s="41">
        <v>2888</v>
      </c>
      <c r="U35" s="51">
        <v>7.0815555882497203E-2</v>
      </c>
      <c r="V35" s="41">
        <v>2323</v>
      </c>
      <c r="W35" s="5"/>
      <c r="X35" s="6"/>
      <c r="Y35" s="6"/>
      <c r="Z35" s="6"/>
      <c r="AA35" s="6"/>
      <c r="AB35" s="6"/>
      <c r="AC35" s="6"/>
      <c r="AD35" s="6"/>
      <c r="AE35" s="6"/>
      <c r="AF35" s="6"/>
    </row>
    <row r="36" spans="1:32" s="45" customFormat="1" ht="17" customHeight="1" x14ac:dyDescent="0.2">
      <c r="A36" s="18">
        <v>34</v>
      </c>
      <c r="B36" s="39" t="s">
        <v>37</v>
      </c>
      <c r="C36" s="46"/>
      <c r="D36" s="39" t="s">
        <v>145</v>
      </c>
      <c r="E36" s="39" t="s">
        <v>29</v>
      </c>
      <c r="F36" s="14" t="s">
        <v>146</v>
      </c>
      <c r="G36" s="12" t="s">
        <v>147</v>
      </c>
      <c r="H36" s="39" t="s">
        <v>148</v>
      </c>
      <c r="I36" s="39" t="s">
        <v>33</v>
      </c>
      <c r="J36" s="40">
        <v>1.041666666666667</v>
      </c>
      <c r="K36" s="38">
        <v>5</v>
      </c>
      <c r="L36" s="39" t="s">
        <v>41</v>
      </c>
      <c r="M36" s="41">
        <v>40643</v>
      </c>
      <c r="N36" s="39" t="s">
        <v>42</v>
      </c>
      <c r="O36" s="41">
        <v>40643</v>
      </c>
      <c r="P36" s="38">
        <v>30061</v>
      </c>
      <c r="Q36" s="42"/>
      <c r="R36" s="44"/>
      <c r="S36" s="44"/>
      <c r="T36" s="41"/>
      <c r="U36" s="42"/>
      <c r="V36" s="41"/>
      <c r="W36" s="5"/>
      <c r="X36" s="6"/>
      <c r="Y36" s="6"/>
      <c r="Z36" s="6"/>
      <c r="AA36" s="6"/>
      <c r="AB36" s="6"/>
      <c r="AC36" s="6"/>
      <c r="AD36" s="6"/>
      <c r="AE36" s="6"/>
      <c r="AF36" s="6"/>
    </row>
    <row r="37" spans="1:32" s="45" customFormat="1" ht="17" customHeight="1" x14ac:dyDescent="0.2">
      <c r="A37" s="18">
        <v>35</v>
      </c>
      <c r="B37" s="14" t="s">
        <v>26</v>
      </c>
      <c r="C37" s="39" t="s">
        <v>27</v>
      </c>
      <c r="D37" s="39" t="s">
        <v>149</v>
      </c>
      <c r="E37" s="39" t="s">
        <v>29</v>
      </c>
      <c r="F37" s="14" t="s">
        <v>150</v>
      </c>
      <c r="G37" s="14" t="s">
        <v>36</v>
      </c>
      <c r="H37" s="39" t="s">
        <v>151</v>
      </c>
      <c r="I37" s="14" t="s">
        <v>33</v>
      </c>
      <c r="J37" s="40">
        <v>1.0276736111111111</v>
      </c>
      <c r="K37" s="38">
        <v>4</v>
      </c>
      <c r="L37" s="14" t="s">
        <v>34</v>
      </c>
      <c r="M37" s="50">
        <v>38403</v>
      </c>
      <c r="N37" s="39" t="s">
        <v>42</v>
      </c>
      <c r="O37" s="41">
        <v>29760</v>
      </c>
      <c r="P37" s="38">
        <v>23305</v>
      </c>
      <c r="Q37" s="51">
        <v>0.77493945785485496</v>
      </c>
      <c r="R37" s="43">
        <v>0</v>
      </c>
      <c r="S37" s="48">
        <v>0</v>
      </c>
      <c r="T37" s="41">
        <v>8643</v>
      </c>
      <c r="U37" s="51">
        <v>0.22506054214514501</v>
      </c>
      <c r="V37" s="41">
        <v>5700</v>
      </c>
      <c r="W37" s="5"/>
      <c r="X37" s="6"/>
      <c r="Y37" s="6"/>
      <c r="Z37" s="6"/>
      <c r="AA37" s="6"/>
      <c r="AB37" s="6"/>
      <c r="AC37" s="6"/>
      <c r="AD37" s="6"/>
      <c r="AE37" s="6"/>
      <c r="AF37" s="6"/>
    </row>
    <row r="38" spans="1:32" s="45" customFormat="1" ht="17" customHeight="1" x14ac:dyDescent="0.2">
      <c r="A38" s="18">
        <v>36</v>
      </c>
      <c r="B38" s="39" t="s">
        <v>37</v>
      </c>
      <c r="C38" s="46"/>
      <c r="D38" s="39" t="s">
        <v>152</v>
      </c>
      <c r="E38" s="39" t="s">
        <v>29</v>
      </c>
      <c r="F38" s="13" t="s">
        <v>122</v>
      </c>
      <c r="G38" s="12" t="s">
        <v>153</v>
      </c>
      <c r="H38" s="39" t="s">
        <v>154</v>
      </c>
      <c r="I38" s="39" t="s">
        <v>33</v>
      </c>
      <c r="J38" s="40">
        <v>1.041666666666667</v>
      </c>
      <c r="K38" s="38">
        <v>2</v>
      </c>
      <c r="L38" s="39" t="s">
        <v>41</v>
      </c>
      <c r="M38" s="41">
        <v>32584</v>
      </c>
      <c r="N38" s="39" t="s">
        <v>42</v>
      </c>
      <c r="O38" s="41">
        <v>32584</v>
      </c>
      <c r="P38" s="38">
        <v>17921</v>
      </c>
      <c r="Q38" s="42"/>
      <c r="R38" s="43"/>
      <c r="S38" s="44"/>
      <c r="T38" s="41"/>
      <c r="U38" s="42"/>
      <c r="V38" s="41"/>
      <c r="W38" s="5"/>
      <c r="X38" s="6"/>
      <c r="Y38" s="6"/>
      <c r="Z38" s="6"/>
      <c r="AA38" s="6"/>
      <c r="AB38" s="6"/>
      <c r="AC38" s="6"/>
      <c r="AD38" s="6"/>
      <c r="AE38" s="6"/>
      <c r="AF38" s="6"/>
    </row>
    <row r="39" spans="1:32" s="45" customFormat="1" ht="17" customHeight="1" x14ac:dyDescent="0.2">
      <c r="A39" s="18">
        <v>37</v>
      </c>
      <c r="B39" s="39" t="s">
        <v>37</v>
      </c>
      <c r="C39" s="46"/>
      <c r="D39" s="39" t="s">
        <v>155</v>
      </c>
      <c r="E39" s="39" t="s">
        <v>29</v>
      </c>
      <c r="F39" s="13" t="s">
        <v>122</v>
      </c>
      <c r="G39" s="7"/>
      <c r="H39" s="39" t="s">
        <v>156</v>
      </c>
      <c r="I39" s="39" t="s">
        <v>33</v>
      </c>
      <c r="J39" s="40">
        <v>1.0277777777777779</v>
      </c>
      <c r="K39" s="38">
        <v>2</v>
      </c>
      <c r="L39" s="39" t="s">
        <v>41</v>
      </c>
      <c r="M39" s="41">
        <v>31501</v>
      </c>
      <c r="N39" s="39" t="s">
        <v>42</v>
      </c>
      <c r="O39" s="41">
        <v>31501</v>
      </c>
      <c r="P39" s="38">
        <v>19444</v>
      </c>
      <c r="Q39" s="42"/>
      <c r="R39" s="44"/>
      <c r="S39" s="44"/>
      <c r="T39" s="41"/>
      <c r="U39" s="42"/>
      <c r="V39" s="41"/>
      <c r="W39" s="5"/>
      <c r="X39" s="6"/>
      <c r="Y39" s="6"/>
      <c r="Z39" s="6"/>
      <c r="AA39" s="6"/>
      <c r="AB39" s="6"/>
      <c r="AC39" s="6"/>
      <c r="AD39" s="6"/>
      <c r="AE39" s="6"/>
      <c r="AF39" s="6"/>
    </row>
    <row r="40" spans="1:32" s="45" customFormat="1" ht="17" customHeight="1" x14ac:dyDescent="0.2">
      <c r="A40" s="18">
        <v>38</v>
      </c>
      <c r="B40" s="39" t="s">
        <v>37</v>
      </c>
      <c r="C40" s="46"/>
      <c r="D40" s="39" t="s">
        <v>157</v>
      </c>
      <c r="E40" s="39" t="s">
        <v>29</v>
      </c>
      <c r="F40" s="13" t="s">
        <v>122</v>
      </c>
      <c r="G40" s="12" t="s">
        <v>158</v>
      </c>
      <c r="H40" s="39" t="s">
        <v>159</v>
      </c>
      <c r="I40" s="39" t="s">
        <v>33</v>
      </c>
      <c r="J40" s="40">
        <v>1.020833333333333</v>
      </c>
      <c r="K40" s="38">
        <v>2</v>
      </c>
      <c r="L40" s="39" t="s">
        <v>41</v>
      </c>
      <c r="M40" s="41">
        <v>29684</v>
      </c>
      <c r="N40" s="39" t="s">
        <v>42</v>
      </c>
      <c r="O40" s="41">
        <v>29684</v>
      </c>
      <c r="P40" s="38">
        <v>16676</v>
      </c>
      <c r="Q40" s="42"/>
      <c r="R40" s="44"/>
      <c r="S40" s="44"/>
      <c r="T40" s="41"/>
      <c r="U40" s="42"/>
      <c r="V40" s="41"/>
      <c r="W40" s="5"/>
      <c r="X40" s="6"/>
      <c r="Y40" s="6"/>
      <c r="Z40" s="6"/>
      <c r="AA40" s="6"/>
      <c r="AB40" s="6"/>
      <c r="AC40" s="6"/>
      <c r="AD40" s="6"/>
      <c r="AE40" s="6"/>
      <c r="AF40" s="6"/>
    </row>
    <row r="41" spans="1:32" s="45" customFormat="1" ht="17" customHeight="1" x14ac:dyDescent="0.2">
      <c r="A41" s="18">
        <v>39</v>
      </c>
      <c r="B41" s="14" t="s">
        <v>48</v>
      </c>
      <c r="C41" s="39" t="s">
        <v>49</v>
      </c>
      <c r="D41" s="39" t="s">
        <v>160</v>
      </c>
      <c r="E41" s="39" t="s">
        <v>29</v>
      </c>
      <c r="F41" s="14" t="s">
        <v>64</v>
      </c>
      <c r="G41" s="14" t="s">
        <v>161</v>
      </c>
      <c r="H41" s="39" t="s">
        <v>162</v>
      </c>
      <c r="I41" s="14" t="s">
        <v>33</v>
      </c>
      <c r="J41" s="40">
        <v>1.0040740740740739</v>
      </c>
      <c r="K41" s="38">
        <v>1</v>
      </c>
      <c r="L41" s="14" t="s">
        <v>163</v>
      </c>
      <c r="M41" s="50">
        <v>27135</v>
      </c>
      <c r="N41" s="39" t="s">
        <v>54</v>
      </c>
      <c r="O41" s="41">
        <v>27135</v>
      </c>
      <c r="P41" s="46"/>
      <c r="Q41" s="51">
        <v>1</v>
      </c>
      <c r="R41" s="43"/>
      <c r="S41" s="48">
        <v>0</v>
      </c>
      <c r="T41" s="41">
        <v>0</v>
      </c>
      <c r="U41" s="51">
        <v>0</v>
      </c>
      <c r="V41" s="41">
        <v>0</v>
      </c>
      <c r="W41" s="5"/>
      <c r="X41" s="6"/>
      <c r="Y41" s="6"/>
      <c r="Z41" s="6"/>
      <c r="AA41" s="6"/>
      <c r="AB41" s="6"/>
      <c r="AC41" s="6"/>
      <c r="AD41" s="6"/>
      <c r="AE41" s="6"/>
      <c r="AF41" s="6"/>
    </row>
    <row r="42" spans="1:32" s="45" customFormat="1" ht="17" customHeight="1" x14ac:dyDescent="0.2">
      <c r="A42" s="18">
        <v>40</v>
      </c>
      <c r="B42" s="14" t="s">
        <v>48</v>
      </c>
      <c r="C42" s="39" t="s">
        <v>49</v>
      </c>
      <c r="D42" s="39" t="s">
        <v>164</v>
      </c>
      <c r="E42" s="14" t="s">
        <v>29</v>
      </c>
      <c r="F42" s="12" t="s">
        <v>95</v>
      </c>
      <c r="G42" s="49"/>
      <c r="H42" s="39" t="s">
        <v>165</v>
      </c>
      <c r="I42" s="14" t="s">
        <v>33</v>
      </c>
      <c r="J42" s="40">
        <v>1.031157407407407</v>
      </c>
      <c r="K42" s="38">
        <v>4</v>
      </c>
      <c r="L42" s="14" t="s">
        <v>53</v>
      </c>
      <c r="M42" s="50">
        <v>26552</v>
      </c>
      <c r="N42" s="39" t="s">
        <v>54</v>
      </c>
      <c r="O42" s="50">
        <v>1229</v>
      </c>
      <c r="P42" s="46"/>
      <c r="Q42" s="51">
        <v>4.6286532087978297E-2</v>
      </c>
      <c r="R42" s="55"/>
      <c r="S42" s="48">
        <v>0</v>
      </c>
      <c r="T42" s="41">
        <v>25323</v>
      </c>
      <c r="U42" s="51">
        <v>0.95371346791202205</v>
      </c>
      <c r="V42" s="11">
        <v>20877</v>
      </c>
      <c r="W42" s="5"/>
      <c r="X42" s="6"/>
      <c r="Y42" s="6"/>
      <c r="Z42" s="6"/>
      <c r="AA42" s="6"/>
      <c r="AB42" s="6"/>
      <c r="AC42" s="6"/>
      <c r="AD42" s="6"/>
      <c r="AE42" s="6"/>
      <c r="AF42" s="6"/>
    </row>
    <row r="43" spans="1:32" s="45" customFormat="1" ht="17" customHeight="1" x14ac:dyDescent="0.2">
      <c r="A43" s="18">
        <v>41</v>
      </c>
      <c r="B43" s="39" t="s">
        <v>37</v>
      </c>
      <c r="C43" s="46"/>
      <c r="D43" s="39" t="s">
        <v>166</v>
      </c>
      <c r="E43" s="39" t="s">
        <v>29</v>
      </c>
      <c r="F43" s="14" t="s">
        <v>146</v>
      </c>
      <c r="G43" s="12" t="s">
        <v>167</v>
      </c>
      <c r="H43" s="39" t="s">
        <v>168</v>
      </c>
      <c r="I43" s="39" t="s">
        <v>33</v>
      </c>
      <c r="J43" s="40">
        <v>1.052083333333333</v>
      </c>
      <c r="K43" s="38">
        <v>4</v>
      </c>
      <c r="L43" s="39" t="s">
        <v>41</v>
      </c>
      <c r="M43" s="41">
        <v>25799</v>
      </c>
      <c r="N43" s="39" t="s">
        <v>42</v>
      </c>
      <c r="O43" s="41">
        <v>25799</v>
      </c>
      <c r="P43" s="38">
        <v>17844</v>
      </c>
      <c r="Q43" s="42"/>
      <c r="R43" s="44"/>
      <c r="S43" s="44"/>
      <c r="T43" s="41"/>
      <c r="U43" s="42"/>
      <c r="V43" s="41"/>
      <c r="W43" s="5"/>
      <c r="X43" s="6"/>
      <c r="Y43" s="6"/>
      <c r="Z43" s="6"/>
      <c r="AA43" s="6"/>
      <c r="AB43" s="6"/>
      <c r="AC43" s="6"/>
      <c r="AD43" s="6"/>
      <c r="AE43" s="6"/>
      <c r="AF43" s="6"/>
    </row>
    <row r="44" spans="1:32" s="45" customFormat="1" ht="17" customHeight="1" x14ac:dyDescent="0.2">
      <c r="A44" s="18">
        <v>42</v>
      </c>
      <c r="B44" s="14" t="s">
        <v>48</v>
      </c>
      <c r="C44" s="39" t="s">
        <v>49</v>
      </c>
      <c r="D44" s="39" t="s">
        <v>169</v>
      </c>
      <c r="E44" s="39" t="s">
        <v>29</v>
      </c>
      <c r="F44" s="12" t="s">
        <v>95</v>
      </c>
      <c r="G44" s="12" t="s">
        <v>135</v>
      </c>
      <c r="H44" s="39" t="s">
        <v>170</v>
      </c>
      <c r="I44" s="39" t="s">
        <v>33</v>
      </c>
      <c r="J44" s="40">
        <v>1.045081018518518</v>
      </c>
      <c r="K44" s="38">
        <v>1</v>
      </c>
      <c r="L44" s="39" t="s">
        <v>53</v>
      </c>
      <c r="M44" s="41">
        <v>23562</v>
      </c>
      <c r="N44" s="39" t="s">
        <v>54</v>
      </c>
      <c r="O44" s="41">
        <v>1087</v>
      </c>
      <c r="P44" s="46"/>
      <c r="Q44" s="42">
        <v>4.6133604957134401E-2</v>
      </c>
      <c r="R44" s="43"/>
      <c r="S44" s="47">
        <v>0</v>
      </c>
      <c r="T44" s="41">
        <v>22475</v>
      </c>
      <c r="U44" s="42">
        <v>0.95386639504286597</v>
      </c>
      <c r="V44" s="41">
        <v>16370</v>
      </c>
      <c r="W44" s="5"/>
      <c r="X44" s="6"/>
      <c r="Y44" s="6"/>
      <c r="Z44" s="6"/>
      <c r="AA44" s="6"/>
      <c r="AB44" s="6"/>
      <c r="AC44" s="6"/>
      <c r="AD44" s="6"/>
      <c r="AE44" s="6"/>
      <c r="AF44" s="6"/>
    </row>
    <row r="45" spans="1:32" s="45" customFormat="1" ht="17" customHeight="1" x14ac:dyDescent="0.2">
      <c r="A45" s="18">
        <v>43</v>
      </c>
      <c r="B45" s="39" t="s">
        <v>37</v>
      </c>
      <c r="C45" s="46"/>
      <c r="D45" s="39" t="s">
        <v>171</v>
      </c>
      <c r="E45" s="39" t="s">
        <v>29</v>
      </c>
      <c r="F45" s="14" t="s">
        <v>140</v>
      </c>
      <c r="G45" s="14" t="s">
        <v>172</v>
      </c>
      <c r="H45" s="39" t="s">
        <v>173</v>
      </c>
      <c r="I45" s="39" t="s">
        <v>33</v>
      </c>
      <c r="J45" s="40">
        <v>1.020833333333333</v>
      </c>
      <c r="K45" s="38">
        <v>6</v>
      </c>
      <c r="L45" s="39" t="s">
        <v>41</v>
      </c>
      <c r="M45" s="41">
        <v>20969</v>
      </c>
      <c r="N45" s="39" t="s">
        <v>42</v>
      </c>
      <c r="O45" s="41">
        <v>20969</v>
      </c>
      <c r="P45" s="38">
        <v>12882</v>
      </c>
      <c r="Q45" s="42"/>
      <c r="R45" s="43"/>
      <c r="S45" s="44"/>
      <c r="T45" s="41"/>
      <c r="U45" s="42"/>
      <c r="V45" s="41"/>
      <c r="W45" s="5"/>
      <c r="X45" s="6"/>
      <c r="Y45" s="6"/>
      <c r="Z45" s="6"/>
      <c r="AA45" s="6"/>
      <c r="AB45" s="6"/>
      <c r="AC45" s="6"/>
      <c r="AD45" s="6"/>
      <c r="AE45" s="6"/>
      <c r="AF45" s="6"/>
    </row>
    <row r="46" spans="1:32" s="45" customFormat="1" ht="17" customHeight="1" x14ac:dyDescent="0.2">
      <c r="A46" s="18">
        <v>44</v>
      </c>
      <c r="B46" s="14" t="s">
        <v>48</v>
      </c>
      <c r="C46" s="39" t="s">
        <v>49</v>
      </c>
      <c r="D46" s="39" t="s">
        <v>174</v>
      </c>
      <c r="E46" s="39" t="s">
        <v>29</v>
      </c>
      <c r="F46" s="13" t="s">
        <v>175</v>
      </c>
      <c r="G46" s="14" t="s">
        <v>176</v>
      </c>
      <c r="H46" s="39" t="s">
        <v>177</v>
      </c>
      <c r="I46" s="39" t="s">
        <v>33</v>
      </c>
      <c r="J46" s="40">
        <v>1.039988425925926</v>
      </c>
      <c r="K46" s="38">
        <v>2</v>
      </c>
      <c r="L46" s="14" t="s">
        <v>53</v>
      </c>
      <c r="M46" s="50">
        <v>20447</v>
      </c>
      <c r="N46" s="39" t="s">
        <v>54</v>
      </c>
      <c r="O46" s="41">
        <v>9430</v>
      </c>
      <c r="P46" s="46"/>
      <c r="Q46" s="51">
        <v>0.46119235095612998</v>
      </c>
      <c r="R46" s="43"/>
      <c r="S46" s="48">
        <v>0</v>
      </c>
      <c r="T46" s="41">
        <v>11017</v>
      </c>
      <c r="U46" s="51">
        <v>0.53880764904386902</v>
      </c>
      <c r="V46" s="41">
        <v>7251</v>
      </c>
      <c r="W46" s="5"/>
      <c r="X46" s="6"/>
      <c r="Y46" s="6"/>
      <c r="Z46" s="6"/>
      <c r="AA46" s="6"/>
      <c r="AB46" s="6"/>
      <c r="AC46" s="6"/>
      <c r="AD46" s="6"/>
      <c r="AE46" s="6"/>
      <c r="AF46" s="6"/>
    </row>
    <row r="47" spans="1:32" s="45" customFormat="1" ht="17" customHeight="1" x14ac:dyDescent="0.2">
      <c r="A47" s="18">
        <v>45</v>
      </c>
      <c r="B47" s="39" t="s">
        <v>26</v>
      </c>
      <c r="C47" s="39" t="s">
        <v>178</v>
      </c>
      <c r="D47" s="39" t="s">
        <v>179</v>
      </c>
      <c r="E47" s="14" t="s">
        <v>29</v>
      </c>
      <c r="F47" s="14" t="s">
        <v>180</v>
      </c>
      <c r="G47" s="14" t="s">
        <v>181</v>
      </c>
      <c r="H47" s="39" t="s">
        <v>182</v>
      </c>
      <c r="I47" s="14" t="s">
        <v>33</v>
      </c>
      <c r="J47" s="40">
        <v>1.0172337962962961</v>
      </c>
      <c r="K47" s="38">
        <v>5</v>
      </c>
      <c r="L47" s="14" t="s">
        <v>34</v>
      </c>
      <c r="M47" s="50">
        <v>19731</v>
      </c>
      <c r="N47" s="39" t="s">
        <v>42</v>
      </c>
      <c r="O47" s="41">
        <v>17713</v>
      </c>
      <c r="P47" s="9">
        <v>13095</v>
      </c>
      <c r="Q47" s="51">
        <v>0.89772439308702001</v>
      </c>
      <c r="R47" s="43">
        <v>0</v>
      </c>
      <c r="S47" s="48">
        <v>0</v>
      </c>
      <c r="T47" s="50">
        <v>2018</v>
      </c>
      <c r="U47" s="51">
        <v>0.10227560691298</v>
      </c>
      <c r="V47" s="41">
        <v>1582</v>
      </c>
      <c r="W47" s="5"/>
      <c r="X47" s="6"/>
      <c r="Y47" s="6"/>
      <c r="Z47" s="6"/>
      <c r="AA47" s="6"/>
      <c r="AB47" s="6"/>
      <c r="AC47" s="6"/>
      <c r="AD47" s="6"/>
      <c r="AE47" s="6"/>
      <c r="AF47" s="6"/>
    </row>
    <row r="48" spans="1:32" s="45" customFormat="1" ht="17" customHeight="1" x14ac:dyDescent="0.2">
      <c r="A48" s="18">
        <v>46</v>
      </c>
      <c r="B48" s="14" t="s">
        <v>43</v>
      </c>
      <c r="C48" s="39" t="s">
        <v>183</v>
      </c>
      <c r="D48" s="39" t="s">
        <v>184</v>
      </c>
      <c r="E48" s="39" t="s">
        <v>29</v>
      </c>
      <c r="F48" s="14" t="s">
        <v>30</v>
      </c>
      <c r="G48" s="14" t="s">
        <v>185</v>
      </c>
      <c r="H48" s="39" t="s">
        <v>186</v>
      </c>
      <c r="I48" s="14" t="s">
        <v>33</v>
      </c>
      <c r="J48" s="40">
        <v>1.0283333333333331</v>
      </c>
      <c r="K48" s="38">
        <v>5</v>
      </c>
      <c r="L48" s="14" t="s">
        <v>41</v>
      </c>
      <c r="M48" s="50">
        <v>19645</v>
      </c>
      <c r="N48" s="39" t="s">
        <v>47</v>
      </c>
      <c r="O48" s="41">
        <v>12436</v>
      </c>
      <c r="P48" s="41">
        <v>7262</v>
      </c>
      <c r="Q48" s="51">
        <v>0.633036396029524</v>
      </c>
      <c r="R48" s="43">
        <v>0</v>
      </c>
      <c r="S48" s="48">
        <v>0</v>
      </c>
      <c r="T48" s="41">
        <v>7209</v>
      </c>
      <c r="U48" s="51">
        <v>0.366963603970476</v>
      </c>
      <c r="V48" s="41">
        <v>1303</v>
      </c>
      <c r="W48" s="5"/>
      <c r="X48" s="6"/>
      <c r="Y48" s="6"/>
      <c r="Z48" s="6"/>
      <c r="AA48" s="6"/>
      <c r="AB48" s="6"/>
      <c r="AC48" s="6"/>
      <c r="AD48" s="6"/>
      <c r="AE48" s="6"/>
      <c r="AF48" s="6"/>
    </row>
    <row r="49" spans="1:32" s="45" customFormat="1" ht="17" customHeight="1" x14ac:dyDescent="0.2">
      <c r="A49" s="15">
        <v>47</v>
      </c>
      <c r="B49" s="16" t="s">
        <v>37</v>
      </c>
      <c r="C49" s="17"/>
      <c r="D49" s="16" t="s">
        <v>187</v>
      </c>
      <c r="E49" s="16" t="s">
        <v>29</v>
      </c>
      <c r="F49" s="12" t="s">
        <v>95</v>
      </c>
      <c r="G49" s="12" t="s">
        <v>105</v>
      </c>
      <c r="H49" s="16" t="s">
        <v>188</v>
      </c>
      <c r="I49" s="16" t="s">
        <v>33</v>
      </c>
      <c r="J49" s="95">
        <v>1.03125</v>
      </c>
      <c r="K49" s="93">
        <v>2</v>
      </c>
      <c r="L49" s="16" t="s">
        <v>41</v>
      </c>
      <c r="M49" s="118">
        <v>18660</v>
      </c>
      <c r="N49" s="16" t="s">
        <v>42</v>
      </c>
      <c r="O49" s="118">
        <v>18660</v>
      </c>
      <c r="P49" s="93">
        <v>12550</v>
      </c>
      <c r="Q49" s="122"/>
      <c r="R49" s="136"/>
      <c r="S49" s="136"/>
      <c r="T49" s="118"/>
      <c r="U49" s="122"/>
      <c r="V49" s="118"/>
      <c r="W49" s="5"/>
      <c r="X49" s="6"/>
      <c r="Y49" s="6"/>
      <c r="Z49" s="6"/>
      <c r="AA49" s="6"/>
      <c r="AB49" s="6"/>
      <c r="AC49" s="6"/>
      <c r="AD49" s="6"/>
      <c r="AE49" s="6"/>
      <c r="AF49" s="6"/>
    </row>
    <row r="50" spans="1:32" s="45" customFormat="1" ht="17" customHeight="1" x14ac:dyDescent="0.2">
      <c r="A50" s="15">
        <v>48</v>
      </c>
      <c r="B50" s="16" t="s">
        <v>37</v>
      </c>
      <c r="C50" s="17"/>
      <c r="D50" s="16" t="s">
        <v>189</v>
      </c>
      <c r="E50" s="16" t="s">
        <v>29</v>
      </c>
      <c r="F50" s="13" t="s">
        <v>175</v>
      </c>
      <c r="G50" s="12" t="s">
        <v>176</v>
      </c>
      <c r="H50" s="16" t="s">
        <v>190</v>
      </c>
      <c r="I50" s="16" t="s">
        <v>33</v>
      </c>
      <c r="J50" s="95">
        <v>1.0277777777777779</v>
      </c>
      <c r="K50" s="93">
        <v>3</v>
      </c>
      <c r="L50" s="16" t="s">
        <v>41</v>
      </c>
      <c r="M50" s="118">
        <v>15880</v>
      </c>
      <c r="N50" s="16" t="s">
        <v>42</v>
      </c>
      <c r="O50" s="118">
        <v>15880</v>
      </c>
      <c r="P50" s="93">
        <v>9849</v>
      </c>
      <c r="Q50" s="122"/>
      <c r="R50" s="136"/>
      <c r="S50" s="136"/>
      <c r="T50" s="118"/>
      <c r="U50" s="122"/>
      <c r="V50" s="118"/>
      <c r="W50" s="5"/>
      <c r="X50" s="6"/>
      <c r="Y50" s="6"/>
      <c r="Z50" s="6"/>
      <c r="AA50" s="6"/>
      <c r="AB50" s="6"/>
      <c r="AC50" s="6"/>
      <c r="AD50" s="6"/>
      <c r="AE50" s="6"/>
      <c r="AF50" s="6"/>
    </row>
    <row r="51" spans="1:32" s="45" customFormat="1" ht="17" customHeight="1" x14ac:dyDescent="0.2">
      <c r="A51" s="15">
        <v>49</v>
      </c>
      <c r="B51" s="22" t="s">
        <v>191</v>
      </c>
      <c r="C51" s="22" t="s">
        <v>191</v>
      </c>
      <c r="D51" s="22" t="s">
        <v>192</v>
      </c>
      <c r="E51" s="13" t="s">
        <v>29</v>
      </c>
      <c r="F51" s="13" t="s">
        <v>180</v>
      </c>
      <c r="G51" s="13" t="s">
        <v>193</v>
      </c>
      <c r="H51" s="22" t="s">
        <v>194</v>
      </c>
      <c r="I51" s="13" t="s">
        <v>33</v>
      </c>
      <c r="J51" s="94">
        <v>1.042939814814815</v>
      </c>
      <c r="K51" s="93">
        <v>2</v>
      </c>
      <c r="L51" s="13" t="s">
        <v>41</v>
      </c>
      <c r="M51" s="98">
        <v>14740</v>
      </c>
      <c r="N51" s="22" t="s">
        <v>35</v>
      </c>
      <c r="O51" s="118">
        <v>13383</v>
      </c>
      <c r="P51" s="133" t="s">
        <v>195</v>
      </c>
      <c r="Q51" s="100">
        <v>0.91</v>
      </c>
      <c r="R51" s="120"/>
      <c r="S51" s="102"/>
      <c r="T51" s="98">
        <v>1357</v>
      </c>
      <c r="U51" s="100">
        <v>0.09</v>
      </c>
      <c r="V51" s="118">
        <v>859</v>
      </c>
      <c r="W51" s="23"/>
      <c r="X51" s="24"/>
      <c r="Y51" s="24"/>
      <c r="Z51" s="24"/>
      <c r="AA51" s="24"/>
      <c r="AB51" s="24"/>
      <c r="AC51" s="24"/>
      <c r="AD51" s="24"/>
      <c r="AE51" s="24"/>
      <c r="AF51" s="24"/>
    </row>
    <row r="52" spans="1:32" s="45" customFormat="1" ht="15" customHeight="1" x14ac:dyDescent="0.2">
      <c r="A52" s="18">
        <v>50</v>
      </c>
      <c r="B52" s="16" t="s">
        <v>37</v>
      </c>
      <c r="C52" s="17"/>
      <c r="D52" s="16" t="s">
        <v>196</v>
      </c>
      <c r="E52" s="16" t="s">
        <v>29</v>
      </c>
      <c r="F52" s="13" t="s">
        <v>130</v>
      </c>
      <c r="G52" s="25"/>
      <c r="H52" s="16" t="s">
        <v>197</v>
      </c>
      <c r="I52" s="16" t="s">
        <v>33</v>
      </c>
      <c r="J52" s="95">
        <v>1.020833333333333</v>
      </c>
      <c r="K52" s="93">
        <v>5</v>
      </c>
      <c r="L52" s="16" t="s">
        <v>41</v>
      </c>
      <c r="M52" s="118">
        <v>13197</v>
      </c>
      <c r="N52" s="16" t="s">
        <v>42</v>
      </c>
      <c r="O52" s="118">
        <v>13197</v>
      </c>
      <c r="P52" s="93">
        <v>7874</v>
      </c>
      <c r="Q52" s="122"/>
      <c r="R52" s="123"/>
      <c r="S52" s="136"/>
      <c r="T52" s="118"/>
      <c r="U52" s="122"/>
      <c r="V52" s="118"/>
      <c r="W52" s="5"/>
      <c r="X52" s="6"/>
      <c r="Y52" s="6"/>
      <c r="Z52" s="6"/>
      <c r="AA52" s="6"/>
      <c r="AB52" s="6"/>
      <c r="AC52" s="6"/>
      <c r="AD52" s="6"/>
      <c r="AE52" s="6"/>
      <c r="AF52" s="6"/>
    </row>
    <row r="53" spans="1:32" s="45" customFormat="1" ht="15" customHeight="1" x14ac:dyDescent="0.2">
      <c r="A53" s="15">
        <v>51</v>
      </c>
      <c r="B53" s="16" t="s">
        <v>37</v>
      </c>
      <c r="C53" s="17"/>
      <c r="D53" s="16" t="s">
        <v>198</v>
      </c>
      <c r="E53" s="16" t="s">
        <v>29</v>
      </c>
      <c r="F53" s="13" t="s">
        <v>122</v>
      </c>
      <c r="G53" s="12" t="s">
        <v>199</v>
      </c>
      <c r="H53" s="16" t="s">
        <v>200</v>
      </c>
      <c r="I53" s="16" t="s">
        <v>33</v>
      </c>
      <c r="J53" s="95">
        <v>1.020833333333333</v>
      </c>
      <c r="K53" s="93">
        <v>1</v>
      </c>
      <c r="L53" s="16" t="s">
        <v>41</v>
      </c>
      <c r="M53" s="118">
        <v>12630</v>
      </c>
      <c r="N53" s="16" t="s">
        <v>42</v>
      </c>
      <c r="O53" s="118">
        <v>12630</v>
      </c>
      <c r="P53" s="93">
        <v>8348</v>
      </c>
      <c r="Q53" s="122"/>
      <c r="R53" s="123"/>
      <c r="S53" s="136"/>
      <c r="T53" s="118"/>
      <c r="U53" s="122"/>
      <c r="V53" s="118"/>
      <c r="W53" s="5"/>
      <c r="X53" s="6"/>
      <c r="Y53" s="6"/>
      <c r="Z53" s="6"/>
      <c r="AA53" s="6"/>
      <c r="AB53" s="6"/>
      <c r="AC53" s="6"/>
      <c r="AD53" s="6"/>
      <c r="AE53" s="6"/>
      <c r="AF53" s="6"/>
    </row>
    <row r="54" spans="1:32" s="45" customFormat="1" ht="15" customHeight="1" x14ac:dyDescent="0.2">
      <c r="A54" s="15">
        <v>52</v>
      </c>
      <c r="B54" s="16" t="s">
        <v>37</v>
      </c>
      <c r="C54" s="17"/>
      <c r="D54" s="16" t="s">
        <v>201</v>
      </c>
      <c r="E54" s="16" t="s">
        <v>29</v>
      </c>
      <c r="F54" s="12" t="s">
        <v>95</v>
      </c>
      <c r="G54" s="12" t="s">
        <v>105</v>
      </c>
      <c r="H54" s="16" t="s">
        <v>202</v>
      </c>
      <c r="I54" s="16" t="s">
        <v>33</v>
      </c>
      <c r="J54" s="95">
        <v>1.0277777777777779</v>
      </c>
      <c r="K54" s="93">
        <v>4</v>
      </c>
      <c r="L54" s="16" t="s">
        <v>41</v>
      </c>
      <c r="M54" s="118">
        <v>12487</v>
      </c>
      <c r="N54" s="16" t="s">
        <v>42</v>
      </c>
      <c r="O54" s="118">
        <v>12487</v>
      </c>
      <c r="P54" s="93">
        <v>8156</v>
      </c>
      <c r="Q54" s="122"/>
      <c r="R54" s="136"/>
      <c r="S54" s="136"/>
      <c r="T54" s="118"/>
      <c r="U54" s="122"/>
      <c r="V54" s="118"/>
      <c r="W54" s="5"/>
      <c r="X54" s="6"/>
      <c r="Y54" s="6"/>
      <c r="Z54" s="6"/>
      <c r="AA54" s="6"/>
      <c r="AB54" s="6"/>
      <c r="AC54" s="6"/>
      <c r="AD54" s="6"/>
      <c r="AE54" s="6"/>
      <c r="AF54" s="6"/>
    </row>
    <row r="55" spans="1:32" s="45" customFormat="1" ht="15" customHeight="1" x14ac:dyDescent="0.2">
      <c r="A55" s="15">
        <v>53</v>
      </c>
      <c r="B55" s="16" t="s">
        <v>37</v>
      </c>
      <c r="C55" s="17"/>
      <c r="D55" s="16" t="s">
        <v>203</v>
      </c>
      <c r="E55" s="16" t="s">
        <v>29</v>
      </c>
      <c r="F55" s="13" t="s">
        <v>146</v>
      </c>
      <c r="G55" s="12" t="s">
        <v>167</v>
      </c>
      <c r="H55" s="16" t="s">
        <v>204</v>
      </c>
      <c r="I55" s="16" t="s">
        <v>33</v>
      </c>
      <c r="J55" s="95">
        <v>1.03125</v>
      </c>
      <c r="K55" s="93">
        <v>5</v>
      </c>
      <c r="L55" s="16" t="s">
        <v>41</v>
      </c>
      <c r="M55" s="118">
        <v>12046</v>
      </c>
      <c r="N55" s="16" t="s">
        <v>42</v>
      </c>
      <c r="O55" s="118">
        <v>12046</v>
      </c>
      <c r="P55" s="93">
        <v>8504</v>
      </c>
      <c r="Q55" s="122"/>
      <c r="R55" s="136"/>
      <c r="S55" s="136"/>
      <c r="T55" s="118"/>
      <c r="U55" s="122"/>
      <c r="V55" s="118"/>
      <c r="W55" s="5"/>
      <c r="X55" s="6"/>
      <c r="Y55" s="6"/>
      <c r="Z55" s="6"/>
      <c r="AA55" s="6"/>
      <c r="AB55" s="6"/>
      <c r="AC55" s="6"/>
      <c r="AD55" s="6"/>
      <c r="AE55" s="6"/>
      <c r="AF55" s="6"/>
    </row>
    <row r="56" spans="1:32" s="45" customFormat="1" ht="15" customHeight="1" x14ac:dyDescent="0.2">
      <c r="A56" s="18">
        <v>54</v>
      </c>
      <c r="B56" s="13" t="s">
        <v>48</v>
      </c>
      <c r="C56" s="22" t="s">
        <v>83</v>
      </c>
      <c r="D56" s="22" t="s">
        <v>205</v>
      </c>
      <c r="E56" s="13" t="s">
        <v>29</v>
      </c>
      <c r="F56" s="13" t="s">
        <v>206</v>
      </c>
      <c r="G56" s="27"/>
      <c r="H56" s="22" t="s">
        <v>207</v>
      </c>
      <c r="I56" s="13" t="s">
        <v>33</v>
      </c>
      <c r="J56" s="95">
        <v>1.139525462962963</v>
      </c>
      <c r="K56" s="96">
        <v>6</v>
      </c>
      <c r="L56" s="13" t="s">
        <v>163</v>
      </c>
      <c r="M56" s="98">
        <v>11255</v>
      </c>
      <c r="N56" s="22" t="s">
        <v>87</v>
      </c>
      <c r="O56" s="99">
        <v>11255</v>
      </c>
      <c r="P56" s="126"/>
      <c r="Q56" s="100">
        <v>1</v>
      </c>
      <c r="R56" s="101"/>
      <c r="S56" s="102">
        <v>0</v>
      </c>
      <c r="T56" s="99">
        <v>0</v>
      </c>
      <c r="U56" s="100">
        <v>0</v>
      </c>
      <c r="V56" s="137">
        <v>0</v>
      </c>
      <c r="W56" s="29"/>
      <c r="X56" s="30"/>
      <c r="Y56" s="30"/>
      <c r="Z56" s="30"/>
      <c r="AA56" s="30"/>
      <c r="AB56" s="30"/>
      <c r="AC56" s="30"/>
      <c r="AD56" s="30"/>
      <c r="AE56" s="30"/>
      <c r="AF56" s="30"/>
    </row>
    <row r="57" spans="1:32" s="45" customFormat="1" ht="15" customHeight="1" x14ac:dyDescent="0.2">
      <c r="A57" s="15">
        <v>55</v>
      </c>
      <c r="B57" s="13" t="s">
        <v>66</v>
      </c>
      <c r="C57" s="22" t="s">
        <v>67</v>
      </c>
      <c r="D57" s="22" t="s">
        <v>208</v>
      </c>
      <c r="E57" s="22" t="s">
        <v>29</v>
      </c>
      <c r="F57" s="12" t="s">
        <v>95</v>
      </c>
      <c r="G57" s="27"/>
      <c r="H57" s="22" t="s">
        <v>209</v>
      </c>
      <c r="I57" s="22" t="s">
        <v>33</v>
      </c>
      <c r="J57" s="95">
        <v>1.027546296296296</v>
      </c>
      <c r="K57" s="96">
        <v>1</v>
      </c>
      <c r="L57" s="13" t="s">
        <v>41</v>
      </c>
      <c r="M57" s="98">
        <v>10244</v>
      </c>
      <c r="N57" s="22" t="s">
        <v>70</v>
      </c>
      <c r="O57" s="99">
        <v>10176</v>
      </c>
      <c r="P57" s="96">
        <v>5633</v>
      </c>
      <c r="Q57" s="100">
        <v>0.99336196798125698</v>
      </c>
      <c r="R57" s="120">
        <v>0</v>
      </c>
      <c r="S57" s="102">
        <v>0</v>
      </c>
      <c r="T57" s="99">
        <v>68</v>
      </c>
      <c r="U57" s="100">
        <v>6.6380320187426796E-3</v>
      </c>
      <c r="V57" s="99">
        <v>46</v>
      </c>
      <c r="W57" s="29"/>
      <c r="X57" s="24"/>
      <c r="Y57" s="24"/>
      <c r="Z57" s="24"/>
      <c r="AA57" s="24"/>
      <c r="AB57" s="24"/>
      <c r="AC57" s="24"/>
      <c r="AD57" s="24"/>
      <c r="AE57" s="24"/>
      <c r="AF57" s="24"/>
    </row>
    <row r="58" spans="1:32" s="45" customFormat="1" ht="15" customHeight="1" x14ac:dyDescent="0.2">
      <c r="A58" s="15">
        <v>56</v>
      </c>
      <c r="B58" s="13" t="s">
        <v>66</v>
      </c>
      <c r="C58" s="16" t="s">
        <v>67</v>
      </c>
      <c r="D58" s="16" t="s">
        <v>210</v>
      </c>
      <c r="E58" s="16" t="s">
        <v>29</v>
      </c>
      <c r="F58" s="31" t="s">
        <v>146</v>
      </c>
      <c r="G58" s="25"/>
      <c r="H58" s="16" t="s">
        <v>211</v>
      </c>
      <c r="I58" s="16" t="s">
        <v>33</v>
      </c>
      <c r="J58" s="94">
        <v>1.017303240740741</v>
      </c>
      <c r="K58" s="93">
        <v>5</v>
      </c>
      <c r="L58" s="16" t="s">
        <v>41</v>
      </c>
      <c r="M58" s="118">
        <v>9500</v>
      </c>
      <c r="N58" s="16" t="s">
        <v>70</v>
      </c>
      <c r="O58" s="93">
        <v>7000</v>
      </c>
      <c r="P58" s="93">
        <v>4181</v>
      </c>
      <c r="Q58" s="122">
        <v>0.73684210526315796</v>
      </c>
      <c r="R58" s="123">
        <v>0</v>
      </c>
      <c r="S58" s="124">
        <v>0</v>
      </c>
      <c r="T58" s="118">
        <v>2500</v>
      </c>
      <c r="U58" s="122">
        <v>0.26315789473684198</v>
      </c>
      <c r="V58" s="118">
        <v>2000</v>
      </c>
      <c r="W58" s="5"/>
      <c r="X58" s="6"/>
      <c r="Y58" s="6"/>
      <c r="Z58" s="6"/>
      <c r="AA58" s="6"/>
      <c r="AB58" s="6"/>
      <c r="AC58" s="6"/>
      <c r="AD58" s="6"/>
      <c r="AE58" s="6"/>
      <c r="AF58" s="6"/>
    </row>
    <row r="59" spans="1:32" s="45" customFormat="1" ht="15" customHeight="1" x14ac:dyDescent="0.2">
      <c r="A59" s="15">
        <v>57</v>
      </c>
      <c r="B59" s="16" t="s">
        <v>37</v>
      </c>
      <c r="C59" s="17"/>
      <c r="D59" s="16" t="s">
        <v>212</v>
      </c>
      <c r="E59" s="16" t="s">
        <v>29</v>
      </c>
      <c r="F59" s="12" t="s">
        <v>95</v>
      </c>
      <c r="G59" s="12" t="s">
        <v>105</v>
      </c>
      <c r="H59" s="16" t="s">
        <v>213</v>
      </c>
      <c r="I59" s="16" t="s">
        <v>33</v>
      </c>
      <c r="J59" s="95">
        <v>1.0347222222222221</v>
      </c>
      <c r="K59" s="93">
        <v>2</v>
      </c>
      <c r="L59" s="16" t="s">
        <v>41</v>
      </c>
      <c r="M59" s="118">
        <v>9018</v>
      </c>
      <c r="N59" s="16" t="s">
        <v>42</v>
      </c>
      <c r="O59" s="118">
        <v>9018</v>
      </c>
      <c r="P59" s="93">
        <v>5687</v>
      </c>
      <c r="Q59" s="122"/>
      <c r="R59" s="136"/>
      <c r="S59" s="136"/>
      <c r="T59" s="118"/>
      <c r="U59" s="122"/>
      <c r="V59" s="118"/>
      <c r="W59" s="5"/>
      <c r="X59" s="6"/>
      <c r="Y59" s="6"/>
      <c r="Z59" s="6"/>
      <c r="AA59" s="6"/>
      <c r="AB59" s="6"/>
      <c r="AC59" s="6"/>
      <c r="AD59" s="6"/>
      <c r="AE59" s="6"/>
      <c r="AF59" s="6"/>
    </row>
    <row r="60" spans="1:32" s="45" customFormat="1" ht="15" customHeight="1" x14ac:dyDescent="0.2">
      <c r="A60" s="18">
        <v>58</v>
      </c>
      <c r="B60" s="13" t="s">
        <v>66</v>
      </c>
      <c r="C60" s="22" t="s">
        <v>214</v>
      </c>
      <c r="D60" s="22" t="s">
        <v>215</v>
      </c>
      <c r="E60" s="22" t="s">
        <v>29</v>
      </c>
      <c r="F60" s="13" t="s">
        <v>206</v>
      </c>
      <c r="G60" s="27"/>
      <c r="H60" s="22" t="s">
        <v>216</v>
      </c>
      <c r="I60" s="22" t="s">
        <v>33</v>
      </c>
      <c r="J60" s="95">
        <v>1.0114583333333329</v>
      </c>
      <c r="K60" s="96">
        <v>75</v>
      </c>
      <c r="L60" s="13" t="s">
        <v>41</v>
      </c>
      <c r="M60" s="98">
        <v>7844</v>
      </c>
      <c r="N60" s="22" t="s">
        <v>70</v>
      </c>
      <c r="O60" s="96">
        <v>4144</v>
      </c>
      <c r="P60" s="96">
        <v>878</v>
      </c>
      <c r="Q60" s="100">
        <v>0.52830188679245305</v>
      </c>
      <c r="R60" s="120">
        <v>0</v>
      </c>
      <c r="S60" s="102">
        <v>0</v>
      </c>
      <c r="T60" s="99">
        <v>3700</v>
      </c>
      <c r="U60" s="100">
        <v>0.47169811320754701</v>
      </c>
      <c r="V60" s="99">
        <v>2900</v>
      </c>
      <c r="W60" s="29"/>
      <c r="X60" s="24"/>
      <c r="Y60" s="24"/>
      <c r="Z60" s="24"/>
      <c r="AA60" s="24"/>
      <c r="AB60" s="24"/>
      <c r="AC60" s="24"/>
      <c r="AD60" s="24"/>
      <c r="AE60" s="24"/>
      <c r="AF60" s="24"/>
    </row>
    <row r="61" spans="1:32" s="45" customFormat="1" ht="15" customHeight="1" x14ac:dyDescent="0.2">
      <c r="A61" s="15">
        <v>59</v>
      </c>
      <c r="B61" s="13" t="s">
        <v>48</v>
      </c>
      <c r="C61" s="22" t="s">
        <v>133</v>
      </c>
      <c r="D61" s="22" t="s">
        <v>217</v>
      </c>
      <c r="E61" s="22" t="s">
        <v>29</v>
      </c>
      <c r="F61" s="12" t="s">
        <v>95</v>
      </c>
      <c r="G61" s="13" t="s">
        <v>105</v>
      </c>
      <c r="H61" s="22" t="s">
        <v>218</v>
      </c>
      <c r="I61" s="22" t="s">
        <v>33</v>
      </c>
      <c r="J61" s="95">
        <v>1.011030092592593</v>
      </c>
      <c r="K61" s="96">
        <v>5</v>
      </c>
      <c r="L61" s="13" t="s">
        <v>53</v>
      </c>
      <c r="M61" s="98">
        <v>6387</v>
      </c>
      <c r="N61" s="22" t="s">
        <v>87</v>
      </c>
      <c r="O61" s="99">
        <v>6387</v>
      </c>
      <c r="P61" s="99"/>
      <c r="Q61" s="100">
        <v>1</v>
      </c>
      <c r="R61" s="120"/>
      <c r="S61" s="102">
        <v>0</v>
      </c>
      <c r="T61" s="99">
        <v>0</v>
      </c>
      <c r="U61" s="100">
        <v>0</v>
      </c>
      <c r="V61" s="99">
        <v>0</v>
      </c>
      <c r="W61" s="29"/>
      <c r="X61" s="24"/>
      <c r="Y61" s="24"/>
      <c r="Z61" s="24"/>
      <c r="AA61" s="24"/>
      <c r="AB61" s="24"/>
      <c r="AC61" s="24"/>
      <c r="AD61" s="24"/>
      <c r="AE61" s="24"/>
      <c r="AF61" s="24"/>
    </row>
    <row r="62" spans="1:32" s="45" customFormat="1" ht="15" customHeight="1" x14ac:dyDescent="0.2">
      <c r="A62" s="15">
        <v>60</v>
      </c>
      <c r="B62" s="13" t="s">
        <v>48</v>
      </c>
      <c r="C62" s="22" t="s">
        <v>219</v>
      </c>
      <c r="D62" s="22" t="s">
        <v>220</v>
      </c>
      <c r="E62" s="22" t="s">
        <v>29</v>
      </c>
      <c r="F62" s="13" t="s">
        <v>206</v>
      </c>
      <c r="G62" s="13" t="s">
        <v>221</v>
      </c>
      <c r="H62" s="22" t="s">
        <v>222</v>
      </c>
      <c r="I62" s="22" t="s">
        <v>33</v>
      </c>
      <c r="J62" s="95">
        <v>1.021006944444445</v>
      </c>
      <c r="K62" s="96">
        <v>1</v>
      </c>
      <c r="L62" s="13" t="s">
        <v>53</v>
      </c>
      <c r="M62" s="98">
        <v>6271</v>
      </c>
      <c r="N62" s="22" t="s">
        <v>87</v>
      </c>
      <c r="O62" s="99">
        <v>187</v>
      </c>
      <c r="P62" s="126"/>
      <c r="Q62" s="100">
        <v>2.9819805453675699E-2</v>
      </c>
      <c r="R62" s="120"/>
      <c r="S62" s="102">
        <v>0</v>
      </c>
      <c r="T62" s="99">
        <v>6084</v>
      </c>
      <c r="U62" s="100">
        <v>0.97018019454632398</v>
      </c>
      <c r="V62" s="99">
        <v>4152</v>
      </c>
      <c r="W62" s="29"/>
      <c r="X62" s="24"/>
      <c r="Y62" s="24"/>
      <c r="Z62" s="24"/>
      <c r="AA62" s="24"/>
      <c r="AB62" s="24"/>
      <c r="AC62" s="24"/>
      <c r="AD62" s="24"/>
      <c r="AE62" s="24"/>
      <c r="AF62" s="24"/>
    </row>
    <row r="63" spans="1:32" s="45" customFormat="1" ht="15" customHeight="1" x14ac:dyDescent="0.2">
      <c r="A63" s="15">
        <v>61</v>
      </c>
      <c r="B63" s="13" t="s">
        <v>48</v>
      </c>
      <c r="C63" s="22" t="s">
        <v>133</v>
      </c>
      <c r="D63" s="22" t="s">
        <v>223</v>
      </c>
      <c r="E63" s="22" t="s">
        <v>29</v>
      </c>
      <c r="F63" s="13" t="s">
        <v>130</v>
      </c>
      <c r="G63" s="13" t="s">
        <v>131</v>
      </c>
      <c r="H63" s="22" t="s">
        <v>224</v>
      </c>
      <c r="I63" s="22" t="s">
        <v>33</v>
      </c>
      <c r="J63" s="95">
        <v>1.0263425925925931</v>
      </c>
      <c r="K63" s="96">
        <v>2</v>
      </c>
      <c r="L63" s="13" t="s">
        <v>53</v>
      </c>
      <c r="M63" s="98">
        <v>6239</v>
      </c>
      <c r="N63" s="22" t="s">
        <v>87</v>
      </c>
      <c r="O63" s="99">
        <v>5359</v>
      </c>
      <c r="P63" s="99"/>
      <c r="Q63" s="100">
        <v>0.85895175508895705</v>
      </c>
      <c r="R63" s="120"/>
      <c r="S63" s="102">
        <v>0</v>
      </c>
      <c r="T63" s="99">
        <v>880</v>
      </c>
      <c r="U63" s="100">
        <v>0.14104824491104301</v>
      </c>
      <c r="V63" s="99">
        <v>514</v>
      </c>
      <c r="W63" s="29"/>
      <c r="X63" s="24"/>
      <c r="Y63" s="24"/>
      <c r="Z63" s="24"/>
      <c r="AA63" s="24"/>
      <c r="AB63" s="24"/>
      <c r="AC63" s="24"/>
      <c r="AD63" s="24"/>
      <c r="AE63" s="24"/>
      <c r="AF63" s="24"/>
    </row>
    <row r="64" spans="1:32" s="45" customFormat="1" ht="15" customHeight="1" x14ac:dyDescent="0.2">
      <c r="A64" s="18">
        <v>62</v>
      </c>
      <c r="B64" s="16" t="s">
        <v>37</v>
      </c>
      <c r="C64" s="17"/>
      <c r="D64" s="16" t="s">
        <v>225</v>
      </c>
      <c r="E64" s="16" t="s">
        <v>29</v>
      </c>
      <c r="F64" s="13" t="s">
        <v>140</v>
      </c>
      <c r="G64" s="12" t="s">
        <v>226</v>
      </c>
      <c r="H64" s="16" t="s">
        <v>227</v>
      </c>
      <c r="I64" s="16" t="s">
        <v>33</v>
      </c>
      <c r="J64" s="95">
        <v>1.041666666666667</v>
      </c>
      <c r="K64" s="93">
        <v>2</v>
      </c>
      <c r="L64" s="16" t="s">
        <v>41</v>
      </c>
      <c r="M64" s="118">
        <v>4899</v>
      </c>
      <c r="N64" s="16" t="s">
        <v>42</v>
      </c>
      <c r="O64" s="118">
        <v>4899</v>
      </c>
      <c r="P64" s="93">
        <v>3406</v>
      </c>
      <c r="Q64" s="122"/>
      <c r="R64" s="123"/>
      <c r="S64" s="136"/>
      <c r="T64" s="118"/>
      <c r="U64" s="122"/>
      <c r="V64" s="118"/>
      <c r="W64" s="5"/>
      <c r="X64" s="6"/>
      <c r="Y64" s="6"/>
      <c r="Z64" s="6"/>
      <c r="AA64" s="6"/>
      <c r="AB64" s="6"/>
      <c r="AC64" s="6"/>
      <c r="AD64" s="6"/>
      <c r="AE64" s="6"/>
      <c r="AF64" s="6"/>
    </row>
    <row r="65" spans="1:32" s="45" customFormat="1" ht="15" customHeight="1" x14ac:dyDescent="0.2">
      <c r="A65" s="15">
        <v>63</v>
      </c>
      <c r="B65" s="13" t="s">
        <v>48</v>
      </c>
      <c r="C65" s="22" t="s">
        <v>83</v>
      </c>
      <c r="D65" s="22" t="s">
        <v>228</v>
      </c>
      <c r="E65" s="22" t="s">
        <v>29</v>
      </c>
      <c r="F65" s="13" t="s">
        <v>64</v>
      </c>
      <c r="G65" s="13" t="s">
        <v>85</v>
      </c>
      <c r="H65" s="22" t="s">
        <v>229</v>
      </c>
      <c r="I65" s="22" t="s">
        <v>33</v>
      </c>
      <c r="J65" s="95">
        <v>1.0213888888888889</v>
      </c>
      <c r="K65" s="96">
        <v>18</v>
      </c>
      <c r="L65" s="13" t="s">
        <v>53</v>
      </c>
      <c r="M65" s="98">
        <v>4818</v>
      </c>
      <c r="N65" s="22" t="s">
        <v>87</v>
      </c>
      <c r="O65" s="99">
        <v>4818</v>
      </c>
      <c r="P65" s="99"/>
      <c r="Q65" s="128">
        <v>1</v>
      </c>
      <c r="R65" s="120"/>
      <c r="S65" s="103">
        <v>0</v>
      </c>
      <c r="T65" s="99">
        <v>0</v>
      </c>
      <c r="U65" s="128">
        <v>0</v>
      </c>
      <c r="V65" s="99">
        <v>0</v>
      </c>
      <c r="W65" s="5"/>
      <c r="X65" s="24"/>
      <c r="Y65" s="24"/>
      <c r="Z65" s="24"/>
      <c r="AA65" s="24"/>
      <c r="AB65" s="24"/>
      <c r="AC65" s="24"/>
      <c r="AD65" s="24"/>
      <c r="AE65" s="24"/>
      <c r="AF65" s="24"/>
    </row>
    <row r="66" spans="1:32" s="45" customFormat="1" ht="15" customHeight="1" x14ac:dyDescent="0.2">
      <c r="A66" s="15">
        <v>64</v>
      </c>
      <c r="B66" s="13" t="s">
        <v>48</v>
      </c>
      <c r="C66" s="22" t="s">
        <v>133</v>
      </c>
      <c r="D66" s="13" t="s">
        <v>230</v>
      </c>
      <c r="E66" s="22" t="s">
        <v>29</v>
      </c>
      <c r="F66" s="13" t="s">
        <v>206</v>
      </c>
      <c r="G66" s="13" t="s">
        <v>221</v>
      </c>
      <c r="H66" s="22" t="s">
        <v>231</v>
      </c>
      <c r="I66" s="13" t="s">
        <v>33</v>
      </c>
      <c r="J66" s="95">
        <v>1</v>
      </c>
      <c r="K66" s="96">
        <v>0</v>
      </c>
      <c r="L66" s="13" t="s">
        <v>53</v>
      </c>
      <c r="M66" s="98">
        <v>4330</v>
      </c>
      <c r="N66" s="22" t="s">
        <v>87</v>
      </c>
      <c r="O66" s="99">
        <v>85</v>
      </c>
      <c r="P66" s="99"/>
      <c r="Q66" s="100">
        <v>1.9630484988452698E-2</v>
      </c>
      <c r="R66" s="120"/>
      <c r="S66" s="102">
        <v>0</v>
      </c>
      <c r="T66" s="99">
        <v>4245</v>
      </c>
      <c r="U66" s="100">
        <v>0.98036951501154701</v>
      </c>
      <c r="V66" s="99">
        <v>3516</v>
      </c>
      <c r="W66" s="29"/>
      <c r="X66" s="24"/>
      <c r="Y66" s="24"/>
      <c r="Z66" s="24"/>
      <c r="AA66" s="24"/>
      <c r="AB66" s="24"/>
      <c r="AC66" s="24"/>
      <c r="AD66" s="24"/>
      <c r="AE66" s="24"/>
      <c r="AF66" s="24"/>
    </row>
    <row r="67" spans="1:32" s="45" customFormat="1" ht="15" customHeight="1" x14ac:dyDescent="0.2">
      <c r="A67" s="15">
        <v>65</v>
      </c>
      <c r="B67" s="13" t="s">
        <v>48</v>
      </c>
      <c r="C67" s="22" t="s">
        <v>49</v>
      </c>
      <c r="D67" s="22" t="s">
        <v>232</v>
      </c>
      <c r="E67" s="22" t="s">
        <v>29</v>
      </c>
      <c r="F67" s="13" t="s">
        <v>30</v>
      </c>
      <c r="G67" s="13" t="s">
        <v>119</v>
      </c>
      <c r="H67" s="22" t="s">
        <v>233</v>
      </c>
      <c r="I67" s="13" t="s">
        <v>33</v>
      </c>
      <c r="J67" s="95">
        <v>1.012106481481482</v>
      </c>
      <c r="K67" s="96">
        <v>4</v>
      </c>
      <c r="L67" s="13" t="s">
        <v>53</v>
      </c>
      <c r="M67" s="98">
        <v>3642</v>
      </c>
      <c r="N67" s="22" t="s">
        <v>54</v>
      </c>
      <c r="O67" s="99">
        <v>2107</v>
      </c>
      <c r="P67" s="99"/>
      <c r="Q67" s="100">
        <v>0.57852828116419597</v>
      </c>
      <c r="R67" s="120"/>
      <c r="S67" s="102">
        <v>0</v>
      </c>
      <c r="T67" s="99">
        <v>1535</v>
      </c>
      <c r="U67" s="100">
        <v>0.42147171883580398</v>
      </c>
      <c r="V67" s="99">
        <v>1217</v>
      </c>
      <c r="W67" s="29"/>
      <c r="X67" s="24"/>
      <c r="Y67" s="24"/>
      <c r="Z67" s="24"/>
      <c r="AA67" s="24"/>
      <c r="AB67" s="24"/>
      <c r="AC67" s="24"/>
      <c r="AD67" s="24"/>
      <c r="AE67" s="24"/>
      <c r="AF67" s="24"/>
    </row>
    <row r="68" spans="1:32" s="45" customFormat="1" ht="15" customHeight="1" x14ac:dyDescent="0.2">
      <c r="A68" s="18">
        <v>66</v>
      </c>
      <c r="B68" s="16" t="s">
        <v>234</v>
      </c>
      <c r="C68" s="16" t="s">
        <v>234</v>
      </c>
      <c r="D68" s="16" t="s">
        <v>235</v>
      </c>
      <c r="E68" s="16" t="s">
        <v>29</v>
      </c>
      <c r="F68" s="31" t="s">
        <v>30</v>
      </c>
      <c r="G68" s="31" t="s">
        <v>31</v>
      </c>
      <c r="H68" s="16" t="s">
        <v>236</v>
      </c>
      <c r="I68" s="16" t="s">
        <v>33</v>
      </c>
      <c r="J68" s="94">
        <v>1.0067361111111111</v>
      </c>
      <c r="K68" s="93">
        <v>8</v>
      </c>
      <c r="L68" s="16" t="s">
        <v>100</v>
      </c>
      <c r="M68" s="118">
        <v>2814</v>
      </c>
      <c r="N68" s="16" t="s">
        <v>59</v>
      </c>
      <c r="O68" s="118">
        <v>1602</v>
      </c>
      <c r="P68" s="93">
        <v>1602</v>
      </c>
      <c r="Q68" s="122">
        <v>0.56929637526652499</v>
      </c>
      <c r="R68" s="136">
        <v>1900</v>
      </c>
      <c r="S68" s="136">
        <v>0.67519545131485403</v>
      </c>
      <c r="T68" s="118">
        <v>0</v>
      </c>
      <c r="U68" s="122">
        <v>0</v>
      </c>
      <c r="V68" s="118">
        <v>0</v>
      </c>
      <c r="W68" s="5"/>
      <c r="X68" s="6"/>
      <c r="Y68" s="6"/>
      <c r="Z68" s="6"/>
      <c r="AA68" s="6"/>
      <c r="AB68" s="6"/>
      <c r="AC68" s="6"/>
      <c r="AD68" s="6"/>
      <c r="AE68" s="6"/>
      <c r="AF68" s="6"/>
    </row>
    <row r="69" spans="1:32" s="45" customFormat="1" ht="15" customHeight="1" x14ac:dyDescent="0.2">
      <c r="A69" s="15">
        <v>67</v>
      </c>
      <c r="B69" s="13" t="s">
        <v>48</v>
      </c>
      <c r="C69" s="22" t="s">
        <v>49</v>
      </c>
      <c r="D69" s="22" t="s">
        <v>237</v>
      </c>
      <c r="E69" s="13" t="s">
        <v>29</v>
      </c>
      <c r="F69" s="12" t="s">
        <v>95</v>
      </c>
      <c r="G69" s="13" t="s">
        <v>105</v>
      </c>
      <c r="H69" s="22" t="s">
        <v>238</v>
      </c>
      <c r="I69" s="13" t="s">
        <v>33</v>
      </c>
      <c r="J69" s="94">
        <v>1</v>
      </c>
      <c r="K69" s="93">
        <v>0</v>
      </c>
      <c r="L69" s="13" t="s">
        <v>53</v>
      </c>
      <c r="M69" s="98">
        <v>2725</v>
      </c>
      <c r="N69" s="22" t="s">
        <v>54</v>
      </c>
      <c r="O69" s="118">
        <v>2725</v>
      </c>
      <c r="P69" s="134"/>
      <c r="Q69" s="100">
        <v>1</v>
      </c>
      <c r="R69" s="101"/>
      <c r="S69" s="102">
        <v>0</v>
      </c>
      <c r="T69" s="118">
        <v>0</v>
      </c>
      <c r="U69" s="100">
        <v>0</v>
      </c>
      <c r="V69" s="137">
        <v>0</v>
      </c>
      <c r="W69" s="23"/>
      <c r="X69" s="24"/>
      <c r="Y69" s="24"/>
      <c r="Z69" s="24"/>
      <c r="AA69" s="24"/>
      <c r="AB69" s="24"/>
      <c r="AC69" s="24"/>
      <c r="AD69" s="24"/>
      <c r="AE69" s="24"/>
      <c r="AF69" s="24"/>
    </row>
    <row r="70" spans="1:32" s="45" customFormat="1" ht="15" customHeight="1" x14ac:dyDescent="0.2">
      <c r="A70" s="15">
        <v>68</v>
      </c>
      <c r="B70" s="13" t="s">
        <v>48</v>
      </c>
      <c r="C70" s="22" t="s">
        <v>49</v>
      </c>
      <c r="D70" s="22" t="s">
        <v>239</v>
      </c>
      <c r="E70" s="22" t="s">
        <v>29</v>
      </c>
      <c r="F70" s="12" t="s">
        <v>95</v>
      </c>
      <c r="G70" s="13" t="s">
        <v>135</v>
      </c>
      <c r="H70" s="22" t="s">
        <v>240</v>
      </c>
      <c r="I70" s="13" t="s">
        <v>33</v>
      </c>
      <c r="J70" s="95">
        <v>1.0167592592592589</v>
      </c>
      <c r="K70" s="96">
        <v>2</v>
      </c>
      <c r="L70" s="13" t="s">
        <v>53</v>
      </c>
      <c r="M70" s="98">
        <v>2456</v>
      </c>
      <c r="N70" s="22" t="s">
        <v>54</v>
      </c>
      <c r="O70" s="99">
        <v>630</v>
      </c>
      <c r="P70" s="99"/>
      <c r="Q70" s="100">
        <v>0.25651465798045597</v>
      </c>
      <c r="R70" s="120"/>
      <c r="S70" s="102">
        <v>0</v>
      </c>
      <c r="T70" s="99">
        <v>1826</v>
      </c>
      <c r="U70" s="100">
        <v>0.74348534201954397</v>
      </c>
      <c r="V70" s="99">
        <v>1531</v>
      </c>
      <c r="W70" s="29"/>
      <c r="X70" s="24"/>
      <c r="Y70" s="24"/>
      <c r="Z70" s="24"/>
      <c r="AA70" s="24"/>
      <c r="AB70" s="24"/>
      <c r="AC70" s="24"/>
      <c r="AD70" s="24"/>
      <c r="AE70" s="24"/>
      <c r="AF70" s="24"/>
    </row>
    <row r="71" spans="1:32" s="45" customFormat="1" ht="15" customHeight="1" x14ac:dyDescent="0.2">
      <c r="A71" s="15">
        <v>69</v>
      </c>
      <c r="B71" s="13" t="s">
        <v>48</v>
      </c>
      <c r="C71" s="22" t="s">
        <v>49</v>
      </c>
      <c r="D71" s="22" t="s">
        <v>241</v>
      </c>
      <c r="E71" s="22" t="s">
        <v>29</v>
      </c>
      <c r="F71" s="13" t="s">
        <v>180</v>
      </c>
      <c r="G71" s="13" t="s">
        <v>242</v>
      </c>
      <c r="H71" s="22" t="s">
        <v>243</v>
      </c>
      <c r="I71" s="13" t="s">
        <v>33</v>
      </c>
      <c r="J71" s="95">
        <v>1.0428009259259261</v>
      </c>
      <c r="K71" s="96">
        <v>1</v>
      </c>
      <c r="L71" s="13" t="s">
        <v>53</v>
      </c>
      <c r="M71" s="98">
        <v>2318</v>
      </c>
      <c r="N71" s="22" t="s">
        <v>54</v>
      </c>
      <c r="O71" s="99">
        <v>2007</v>
      </c>
      <c r="P71" s="99"/>
      <c r="Q71" s="100">
        <v>0.86583261432269198</v>
      </c>
      <c r="R71" s="120"/>
      <c r="S71" s="102">
        <v>0</v>
      </c>
      <c r="T71" s="99">
        <v>311</v>
      </c>
      <c r="U71" s="100">
        <v>0.13416738567730799</v>
      </c>
      <c r="V71" s="99">
        <v>255</v>
      </c>
      <c r="W71" s="29"/>
      <c r="X71" s="24"/>
      <c r="Y71" s="24"/>
      <c r="Z71" s="24"/>
      <c r="AA71" s="24"/>
      <c r="AB71" s="24"/>
      <c r="AC71" s="24"/>
      <c r="AD71" s="24"/>
      <c r="AE71" s="24"/>
      <c r="AF71" s="24"/>
    </row>
    <row r="72" spans="1:32" s="45" customFormat="1" ht="15" customHeight="1" x14ac:dyDescent="0.2">
      <c r="A72" s="18">
        <v>70</v>
      </c>
      <c r="B72" s="13" t="s">
        <v>48</v>
      </c>
      <c r="C72" s="22" t="s">
        <v>49</v>
      </c>
      <c r="D72" s="22" t="s">
        <v>244</v>
      </c>
      <c r="E72" s="22" t="s">
        <v>29</v>
      </c>
      <c r="F72" s="13" t="s">
        <v>146</v>
      </c>
      <c r="G72" s="13" t="s">
        <v>147</v>
      </c>
      <c r="H72" s="22" t="s">
        <v>245</v>
      </c>
      <c r="I72" s="13" t="s">
        <v>33</v>
      </c>
      <c r="J72" s="95">
        <v>1.01681712962963</v>
      </c>
      <c r="K72" s="96">
        <v>5</v>
      </c>
      <c r="L72" s="13" t="s">
        <v>163</v>
      </c>
      <c r="M72" s="98">
        <v>2181</v>
      </c>
      <c r="N72" s="22" t="s">
        <v>54</v>
      </c>
      <c r="O72" s="99">
        <v>2181</v>
      </c>
      <c r="P72" s="99"/>
      <c r="Q72" s="100">
        <v>1</v>
      </c>
      <c r="R72" s="120"/>
      <c r="S72" s="102">
        <v>0</v>
      </c>
      <c r="T72" s="99">
        <v>0</v>
      </c>
      <c r="U72" s="100">
        <v>0</v>
      </c>
      <c r="V72" s="99">
        <v>0</v>
      </c>
      <c r="W72" s="29"/>
      <c r="X72" s="24"/>
      <c r="Y72" s="24"/>
      <c r="Z72" s="24"/>
      <c r="AA72" s="24"/>
      <c r="AB72" s="24"/>
      <c r="AC72" s="24"/>
      <c r="AD72" s="24"/>
      <c r="AE72" s="24"/>
      <c r="AF72" s="24"/>
    </row>
    <row r="73" spans="1:32" s="45" customFormat="1" ht="15" customHeight="1" x14ac:dyDescent="0.2">
      <c r="A73" s="15">
        <v>71</v>
      </c>
      <c r="B73" s="13" t="s">
        <v>66</v>
      </c>
      <c r="C73" s="22" t="s">
        <v>214</v>
      </c>
      <c r="D73" s="16" t="s">
        <v>246</v>
      </c>
      <c r="E73" s="16" t="s">
        <v>29</v>
      </c>
      <c r="F73" s="31" t="s">
        <v>30</v>
      </c>
      <c r="G73" s="25"/>
      <c r="H73" s="16" t="s">
        <v>247</v>
      </c>
      <c r="I73" s="16" t="s">
        <v>33</v>
      </c>
      <c r="J73" s="94">
        <v>1.006388888888889</v>
      </c>
      <c r="K73" s="93">
        <v>22</v>
      </c>
      <c r="L73" s="16" t="s">
        <v>41</v>
      </c>
      <c r="M73" s="118">
        <v>1763</v>
      </c>
      <c r="N73" s="16" t="s">
        <v>70</v>
      </c>
      <c r="O73" s="118">
        <v>63</v>
      </c>
      <c r="P73" s="93">
        <v>2</v>
      </c>
      <c r="Q73" s="122">
        <v>3.5734543391945497E-2</v>
      </c>
      <c r="R73" s="123">
        <v>0</v>
      </c>
      <c r="S73" s="124">
        <v>0</v>
      </c>
      <c r="T73" s="118">
        <v>1700</v>
      </c>
      <c r="U73" s="122">
        <v>0.96426545660805396</v>
      </c>
      <c r="V73" s="118">
        <v>1300</v>
      </c>
      <c r="W73" s="5"/>
      <c r="X73" s="6"/>
      <c r="Y73" s="6"/>
      <c r="Z73" s="6"/>
      <c r="AA73" s="6"/>
      <c r="AB73" s="6"/>
      <c r="AC73" s="6"/>
      <c r="AD73" s="6"/>
      <c r="AE73" s="6"/>
      <c r="AF73" s="6"/>
    </row>
    <row r="74" spans="1:32" s="45" customFormat="1" ht="15" customHeight="1" x14ac:dyDescent="0.2">
      <c r="A74" s="15">
        <v>72</v>
      </c>
      <c r="B74" s="13" t="s">
        <v>48</v>
      </c>
      <c r="C74" s="22" t="s">
        <v>49</v>
      </c>
      <c r="D74" s="22" t="s">
        <v>248</v>
      </c>
      <c r="E74" s="22" t="s">
        <v>29</v>
      </c>
      <c r="F74" s="12" t="s">
        <v>95</v>
      </c>
      <c r="G74" s="27"/>
      <c r="H74" s="22" t="s">
        <v>249</v>
      </c>
      <c r="I74" s="13" t="s">
        <v>33</v>
      </c>
      <c r="J74" s="95">
        <v>1.010069444444444</v>
      </c>
      <c r="K74" s="96">
        <v>4</v>
      </c>
      <c r="L74" s="13" t="s">
        <v>53</v>
      </c>
      <c r="M74" s="98">
        <v>1718</v>
      </c>
      <c r="N74" s="22" t="s">
        <v>54</v>
      </c>
      <c r="O74" s="99">
        <v>1718</v>
      </c>
      <c r="P74" s="99"/>
      <c r="Q74" s="100">
        <v>1</v>
      </c>
      <c r="R74" s="120"/>
      <c r="S74" s="102">
        <v>0</v>
      </c>
      <c r="T74" s="99">
        <v>0</v>
      </c>
      <c r="U74" s="100">
        <v>0</v>
      </c>
      <c r="V74" s="99">
        <v>0</v>
      </c>
      <c r="W74" s="29"/>
      <c r="X74" s="24"/>
      <c r="Y74" s="24"/>
      <c r="Z74" s="24"/>
      <c r="AA74" s="24"/>
      <c r="AB74" s="24"/>
      <c r="AC74" s="24"/>
      <c r="AD74" s="24"/>
      <c r="AE74" s="24"/>
      <c r="AF74" s="24"/>
    </row>
    <row r="75" spans="1:32" s="45" customFormat="1" ht="15" customHeight="1" x14ac:dyDescent="0.2">
      <c r="A75" s="15">
        <v>73</v>
      </c>
      <c r="B75" s="13" t="s">
        <v>48</v>
      </c>
      <c r="C75" s="22" t="s">
        <v>49</v>
      </c>
      <c r="D75" s="22" t="s">
        <v>250</v>
      </c>
      <c r="E75" s="22" t="s">
        <v>29</v>
      </c>
      <c r="F75" s="13" t="s">
        <v>64</v>
      </c>
      <c r="G75" s="13" t="s">
        <v>85</v>
      </c>
      <c r="H75" s="22" t="s">
        <v>251</v>
      </c>
      <c r="I75" s="22" t="s">
        <v>33</v>
      </c>
      <c r="J75" s="95">
        <v>1.0204745370370369</v>
      </c>
      <c r="K75" s="96">
        <v>5</v>
      </c>
      <c r="L75" s="13" t="s">
        <v>53</v>
      </c>
      <c r="M75" s="98">
        <v>1638</v>
      </c>
      <c r="N75" s="22" t="s">
        <v>54</v>
      </c>
      <c r="O75" s="99">
        <v>1638</v>
      </c>
      <c r="P75" s="99"/>
      <c r="Q75" s="100">
        <v>1</v>
      </c>
      <c r="R75" s="120"/>
      <c r="S75" s="102">
        <v>0</v>
      </c>
      <c r="T75" s="99">
        <v>0</v>
      </c>
      <c r="U75" s="100">
        <v>0</v>
      </c>
      <c r="V75" s="99">
        <v>0</v>
      </c>
      <c r="W75" s="29"/>
      <c r="X75" s="30"/>
      <c r="Y75" s="30"/>
      <c r="Z75" s="30"/>
      <c r="AA75" s="30"/>
      <c r="AB75" s="30"/>
      <c r="AC75" s="30"/>
      <c r="AD75" s="30"/>
      <c r="AE75" s="30"/>
      <c r="AF75" s="30"/>
    </row>
    <row r="76" spans="1:32" s="45" customFormat="1" ht="15" customHeight="1" x14ac:dyDescent="0.2">
      <c r="A76" s="18">
        <v>74</v>
      </c>
      <c r="B76" s="13" t="s">
        <v>48</v>
      </c>
      <c r="C76" s="22" t="s">
        <v>49</v>
      </c>
      <c r="D76" s="22" t="s">
        <v>252</v>
      </c>
      <c r="E76" s="22" t="s">
        <v>29</v>
      </c>
      <c r="F76" s="22" t="s">
        <v>206</v>
      </c>
      <c r="G76" s="22" t="s">
        <v>253</v>
      </c>
      <c r="H76" s="22" t="s">
        <v>254</v>
      </c>
      <c r="I76" s="22" t="s">
        <v>33</v>
      </c>
      <c r="J76" s="97">
        <v>0.14449074074074081</v>
      </c>
      <c r="K76" s="96">
        <v>5</v>
      </c>
      <c r="L76" s="22" t="s">
        <v>163</v>
      </c>
      <c r="M76" s="99">
        <v>1605</v>
      </c>
      <c r="N76" s="22" t="s">
        <v>54</v>
      </c>
      <c r="O76" s="99">
        <v>1605</v>
      </c>
      <c r="P76" s="99"/>
      <c r="Q76" s="127">
        <v>1</v>
      </c>
      <c r="R76" s="120"/>
      <c r="S76" s="127">
        <v>0</v>
      </c>
      <c r="T76" s="99">
        <v>0</v>
      </c>
      <c r="U76" s="128">
        <v>0</v>
      </c>
      <c r="V76" s="99">
        <v>0</v>
      </c>
      <c r="W76" s="29"/>
      <c r="X76" s="24"/>
      <c r="Y76" s="24"/>
      <c r="Z76" s="24"/>
      <c r="AA76" s="24"/>
      <c r="AB76" s="24"/>
      <c r="AC76" s="24"/>
      <c r="AD76" s="24"/>
      <c r="AE76" s="24"/>
      <c r="AF76" s="24"/>
    </row>
    <row r="77" spans="1:32" s="45" customFormat="1" ht="15" customHeight="1" x14ac:dyDescent="0.2">
      <c r="A77" s="15">
        <v>75</v>
      </c>
      <c r="B77" s="13" t="s">
        <v>48</v>
      </c>
      <c r="C77" s="22" t="s">
        <v>83</v>
      </c>
      <c r="D77" s="22" t="s">
        <v>255</v>
      </c>
      <c r="E77" s="22" t="s">
        <v>29</v>
      </c>
      <c r="F77" s="13" t="s">
        <v>206</v>
      </c>
      <c r="G77" s="27"/>
      <c r="H77" s="22" t="s">
        <v>256</v>
      </c>
      <c r="I77" s="22" t="s">
        <v>33</v>
      </c>
      <c r="J77" s="95">
        <v>1.083321759259259</v>
      </c>
      <c r="K77" s="96">
        <v>3</v>
      </c>
      <c r="L77" s="13" t="s">
        <v>163</v>
      </c>
      <c r="M77" s="98">
        <v>1556</v>
      </c>
      <c r="N77" s="22" t="s">
        <v>87</v>
      </c>
      <c r="O77" s="99">
        <v>1556</v>
      </c>
      <c r="P77" s="126"/>
      <c r="Q77" s="100">
        <v>1</v>
      </c>
      <c r="R77" s="120"/>
      <c r="S77" s="102">
        <v>0</v>
      </c>
      <c r="T77" s="99">
        <v>0</v>
      </c>
      <c r="U77" s="100">
        <v>0</v>
      </c>
      <c r="V77" s="99">
        <v>0</v>
      </c>
      <c r="W77" s="29"/>
      <c r="X77" s="24"/>
      <c r="Y77" s="24"/>
      <c r="Z77" s="24"/>
      <c r="AA77" s="24"/>
      <c r="AB77" s="24"/>
      <c r="AC77" s="24"/>
      <c r="AD77" s="24"/>
      <c r="AE77" s="24"/>
      <c r="AF77" s="24"/>
    </row>
    <row r="78" spans="1:32" s="45" customFormat="1" ht="15" customHeight="1" x14ac:dyDescent="0.2">
      <c r="A78" s="15">
        <v>76</v>
      </c>
      <c r="B78" s="13" t="s">
        <v>48</v>
      </c>
      <c r="C78" s="22" t="s">
        <v>133</v>
      </c>
      <c r="D78" s="22" t="s">
        <v>257</v>
      </c>
      <c r="E78" s="22" t="s">
        <v>29</v>
      </c>
      <c r="F78" s="13" t="s">
        <v>206</v>
      </c>
      <c r="G78" s="13" t="s">
        <v>221</v>
      </c>
      <c r="H78" s="22" t="s">
        <v>258</v>
      </c>
      <c r="I78" s="22" t="s">
        <v>33</v>
      </c>
      <c r="J78" s="95">
        <v>1</v>
      </c>
      <c r="K78" s="96">
        <v>0</v>
      </c>
      <c r="L78" s="13" t="s">
        <v>163</v>
      </c>
      <c r="M78" s="98">
        <v>1529</v>
      </c>
      <c r="N78" s="22" t="s">
        <v>87</v>
      </c>
      <c r="O78" s="99">
        <v>61</v>
      </c>
      <c r="P78" s="99"/>
      <c r="Q78" s="100">
        <v>3.9895356442119001E-2</v>
      </c>
      <c r="R78" s="101"/>
      <c r="S78" s="102">
        <v>0</v>
      </c>
      <c r="T78" s="99">
        <v>1468</v>
      </c>
      <c r="U78" s="100">
        <v>0.96010464355788105</v>
      </c>
      <c r="V78" s="99">
        <v>1326</v>
      </c>
      <c r="W78" s="5"/>
      <c r="X78" s="6"/>
      <c r="Y78" s="6"/>
      <c r="Z78" s="6"/>
      <c r="AA78" s="6"/>
      <c r="AB78" s="6"/>
      <c r="AC78" s="6"/>
      <c r="AD78" s="6"/>
      <c r="AE78" s="6"/>
      <c r="AF78" s="6"/>
    </row>
    <row r="79" spans="1:32" s="45" customFormat="1" ht="15" customHeight="1" x14ac:dyDescent="0.2">
      <c r="A79" s="15">
        <v>77</v>
      </c>
      <c r="B79" s="13" t="s">
        <v>48</v>
      </c>
      <c r="C79" s="22" t="s">
        <v>83</v>
      </c>
      <c r="D79" s="22" t="s">
        <v>259</v>
      </c>
      <c r="E79" s="22" t="s">
        <v>29</v>
      </c>
      <c r="F79" s="13" t="s">
        <v>206</v>
      </c>
      <c r="G79" s="27"/>
      <c r="H79" s="22" t="s">
        <v>260</v>
      </c>
      <c r="I79" s="22" t="s">
        <v>33</v>
      </c>
      <c r="J79" s="95">
        <v>1.0734375</v>
      </c>
      <c r="K79" s="96">
        <v>5</v>
      </c>
      <c r="L79" s="13" t="s">
        <v>163</v>
      </c>
      <c r="M79" s="98">
        <v>1382</v>
      </c>
      <c r="N79" s="22" t="s">
        <v>87</v>
      </c>
      <c r="O79" s="99">
        <v>1382</v>
      </c>
      <c r="P79" s="126"/>
      <c r="Q79" s="100">
        <v>1</v>
      </c>
      <c r="R79" s="120"/>
      <c r="S79" s="102">
        <v>0</v>
      </c>
      <c r="T79" s="99">
        <v>0</v>
      </c>
      <c r="U79" s="100">
        <v>0</v>
      </c>
      <c r="V79" s="99">
        <v>0</v>
      </c>
      <c r="W79" s="29"/>
      <c r="X79" s="24"/>
      <c r="Y79" s="24"/>
      <c r="Z79" s="24"/>
      <c r="AA79" s="24"/>
      <c r="AB79" s="24"/>
      <c r="AC79" s="24"/>
      <c r="AD79" s="24"/>
      <c r="AE79" s="24"/>
      <c r="AF79" s="24"/>
    </row>
    <row r="80" spans="1:32" s="45" customFormat="1" ht="15" customHeight="1" x14ac:dyDescent="0.2">
      <c r="A80" s="18">
        <v>78</v>
      </c>
      <c r="B80" s="22" t="s">
        <v>66</v>
      </c>
      <c r="C80" s="22" t="s">
        <v>214</v>
      </c>
      <c r="D80" s="22" t="s">
        <v>261</v>
      </c>
      <c r="E80" s="13" t="s">
        <v>29</v>
      </c>
      <c r="F80" s="13" t="s">
        <v>206</v>
      </c>
      <c r="G80" s="13" t="s">
        <v>262</v>
      </c>
      <c r="H80" s="22" t="s">
        <v>263</v>
      </c>
      <c r="I80" s="13" t="s">
        <v>33</v>
      </c>
      <c r="J80" s="94">
        <v>1.023530092592593</v>
      </c>
      <c r="K80" s="93">
        <v>3</v>
      </c>
      <c r="L80" s="13" t="s">
        <v>41</v>
      </c>
      <c r="M80" s="98">
        <v>1350</v>
      </c>
      <c r="N80" s="22" t="s">
        <v>70</v>
      </c>
      <c r="O80" s="118">
        <v>1041</v>
      </c>
      <c r="P80" s="125">
        <v>368</v>
      </c>
      <c r="Q80" s="100">
        <v>0.77111111111111097</v>
      </c>
      <c r="R80" s="101">
        <v>0</v>
      </c>
      <c r="S80" s="102">
        <v>0</v>
      </c>
      <c r="T80" s="98">
        <v>309</v>
      </c>
      <c r="U80" s="100">
        <v>0.228888888888889</v>
      </c>
      <c r="V80" s="118">
        <v>190</v>
      </c>
      <c r="W80" s="23"/>
      <c r="X80" s="24"/>
      <c r="Y80" s="24"/>
      <c r="Z80" s="24"/>
      <c r="AA80" s="24"/>
      <c r="AB80" s="24"/>
      <c r="AC80" s="24"/>
      <c r="AD80" s="24"/>
      <c r="AE80" s="24"/>
      <c r="AF80" s="24"/>
    </row>
    <row r="81" spans="1:32" s="45" customFormat="1" ht="15" customHeight="1" x14ac:dyDescent="0.2">
      <c r="A81" s="15">
        <v>79</v>
      </c>
      <c r="B81" s="13" t="s">
        <v>66</v>
      </c>
      <c r="C81" s="22" t="s">
        <v>67</v>
      </c>
      <c r="D81" s="22" t="s">
        <v>264</v>
      </c>
      <c r="E81" s="22" t="s">
        <v>29</v>
      </c>
      <c r="F81" s="13" t="s">
        <v>64</v>
      </c>
      <c r="G81" s="13" t="s">
        <v>85</v>
      </c>
      <c r="H81" s="22" t="s">
        <v>265</v>
      </c>
      <c r="I81" s="13" t="s">
        <v>33</v>
      </c>
      <c r="J81" s="96">
        <v>0</v>
      </c>
      <c r="K81" s="96">
        <v>0</v>
      </c>
      <c r="L81" s="13" t="s">
        <v>41</v>
      </c>
      <c r="M81" s="98">
        <v>1039</v>
      </c>
      <c r="N81" s="22" t="s">
        <v>70</v>
      </c>
      <c r="O81" s="99">
        <v>1039</v>
      </c>
      <c r="P81" s="96">
        <v>205</v>
      </c>
      <c r="Q81" s="100">
        <v>1</v>
      </c>
      <c r="R81" s="120">
        <v>0</v>
      </c>
      <c r="S81" s="102">
        <v>0</v>
      </c>
      <c r="T81" s="99">
        <v>0</v>
      </c>
      <c r="U81" s="100">
        <v>0</v>
      </c>
      <c r="V81" s="99">
        <v>0</v>
      </c>
      <c r="W81" s="29"/>
      <c r="X81" s="24"/>
      <c r="Y81" s="24"/>
      <c r="Z81" s="24"/>
      <c r="AA81" s="24"/>
      <c r="AB81" s="24"/>
      <c r="AC81" s="24"/>
      <c r="AD81" s="24"/>
      <c r="AE81" s="24"/>
      <c r="AF81" s="24"/>
    </row>
    <row r="82" spans="1:32" s="45" customFormat="1" ht="15" customHeight="1" x14ac:dyDescent="0.2">
      <c r="A82" s="15">
        <v>80</v>
      </c>
      <c r="B82" s="22" t="s">
        <v>66</v>
      </c>
      <c r="C82" s="22" t="s">
        <v>214</v>
      </c>
      <c r="D82" s="22" t="s">
        <v>266</v>
      </c>
      <c r="E82" s="13" t="s">
        <v>29</v>
      </c>
      <c r="F82" s="13" t="s">
        <v>180</v>
      </c>
      <c r="G82" s="13" t="s">
        <v>267</v>
      </c>
      <c r="H82" s="22" t="s">
        <v>268</v>
      </c>
      <c r="I82" s="13" t="s">
        <v>33</v>
      </c>
      <c r="J82" s="94">
        <v>1.025011574074074</v>
      </c>
      <c r="K82" s="93">
        <v>2</v>
      </c>
      <c r="L82" s="13" t="s">
        <v>41</v>
      </c>
      <c r="M82" s="98">
        <v>1037</v>
      </c>
      <c r="N82" s="22" t="s">
        <v>70</v>
      </c>
      <c r="O82" s="118">
        <v>889</v>
      </c>
      <c r="P82" s="125">
        <v>429</v>
      </c>
      <c r="Q82" s="100">
        <v>0.85728061716489901</v>
      </c>
      <c r="R82" s="120">
        <v>0</v>
      </c>
      <c r="S82" s="96">
        <v>0</v>
      </c>
      <c r="T82" s="98">
        <v>148</v>
      </c>
      <c r="U82" s="100">
        <v>0.14271938283510099</v>
      </c>
      <c r="V82" s="118">
        <v>72</v>
      </c>
      <c r="W82" s="23"/>
      <c r="X82" s="24"/>
      <c r="Y82" s="24"/>
      <c r="Z82" s="24"/>
      <c r="AA82" s="24"/>
      <c r="AB82" s="24"/>
      <c r="AC82" s="24"/>
      <c r="AD82" s="24"/>
      <c r="AE82" s="24"/>
      <c r="AF82" s="24"/>
    </row>
    <row r="83" spans="1:32" s="45" customFormat="1" ht="15" customHeight="1" x14ac:dyDescent="0.2">
      <c r="A83" s="15">
        <v>81</v>
      </c>
      <c r="B83" s="13" t="s">
        <v>66</v>
      </c>
      <c r="C83" s="22" t="s">
        <v>67</v>
      </c>
      <c r="D83" s="22" t="s">
        <v>269</v>
      </c>
      <c r="E83" s="22" t="s">
        <v>29</v>
      </c>
      <c r="F83" s="13" t="s">
        <v>64</v>
      </c>
      <c r="G83" s="27"/>
      <c r="H83" s="22" t="s">
        <v>270</v>
      </c>
      <c r="I83" s="22" t="s">
        <v>33</v>
      </c>
      <c r="J83" s="95">
        <v>1</v>
      </c>
      <c r="K83" s="96">
        <v>0</v>
      </c>
      <c r="L83" s="13" t="s">
        <v>41</v>
      </c>
      <c r="M83" s="98">
        <v>762</v>
      </c>
      <c r="N83" s="22" t="s">
        <v>70</v>
      </c>
      <c r="O83" s="99">
        <v>762</v>
      </c>
      <c r="P83" s="96">
        <v>64</v>
      </c>
      <c r="Q83" s="100">
        <v>1</v>
      </c>
      <c r="R83" s="120">
        <v>0</v>
      </c>
      <c r="S83" s="102">
        <v>0</v>
      </c>
      <c r="T83" s="99">
        <v>0</v>
      </c>
      <c r="U83" s="100">
        <v>0</v>
      </c>
      <c r="V83" s="99">
        <v>0</v>
      </c>
      <c r="W83" s="29"/>
      <c r="X83" s="24"/>
      <c r="Y83" s="24"/>
      <c r="Z83" s="24"/>
      <c r="AA83" s="24"/>
      <c r="AB83" s="24"/>
      <c r="AC83" s="24"/>
      <c r="AD83" s="24"/>
      <c r="AE83" s="24"/>
      <c r="AF83" s="24"/>
    </row>
    <row r="84" spans="1:32" s="45" customFormat="1" ht="15" customHeight="1" x14ac:dyDescent="0.2">
      <c r="A84" s="18">
        <v>82</v>
      </c>
      <c r="B84" s="13" t="s">
        <v>271</v>
      </c>
      <c r="C84" s="22" t="s">
        <v>272</v>
      </c>
      <c r="D84" s="22" t="s">
        <v>273</v>
      </c>
      <c r="E84" s="22" t="s">
        <v>29</v>
      </c>
      <c r="F84" s="13" t="s">
        <v>122</v>
      </c>
      <c r="G84" s="13" t="s">
        <v>153</v>
      </c>
      <c r="H84" s="22" t="s">
        <v>274</v>
      </c>
      <c r="I84" s="22" t="s">
        <v>33</v>
      </c>
      <c r="J84" s="95">
        <v>1.007152777777778</v>
      </c>
      <c r="K84" s="96">
        <v>2</v>
      </c>
      <c r="L84" s="13" t="s">
        <v>34</v>
      </c>
      <c r="M84" s="98">
        <v>587</v>
      </c>
      <c r="N84" s="22" t="s">
        <v>35</v>
      </c>
      <c r="O84" s="99">
        <v>369</v>
      </c>
      <c r="P84" s="99"/>
      <c r="Q84" s="100">
        <v>0.63</v>
      </c>
      <c r="R84" s="120">
        <v>0</v>
      </c>
      <c r="S84" s="102">
        <v>0</v>
      </c>
      <c r="T84" s="99">
        <v>218</v>
      </c>
      <c r="U84" s="100">
        <v>0.37</v>
      </c>
      <c r="V84" s="99">
        <v>134</v>
      </c>
      <c r="W84" s="29"/>
      <c r="X84" s="30"/>
      <c r="Y84" s="30"/>
      <c r="Z84" s="30"/>
      <c r="AA84" s="30"/>
      <c r="AB84" s="30"/>
      <c r="AC84" s="30"/>
      <c r="AD84" s="30"/>
      <c r="AE84" s="30"/>
      <c r="AF84" s="30"/>
    </row>
    <row r="85" spans="1:32" s="45" customFormat="1" ht="15" customHeight="1" x14ac:dyDescent="0.2">
      <c r="A85" s="15">
        <v>83</v>
      </c>
      <c r="B85" s="13" t="s">
        <v>66</v>
      </c>
      <c r="C85" s="16" t="s">
        <v>67</v>
      </c>
      <c r="D85" s="16" t="s">
        <v>275</v>
      </c>
      <c r="E85" s="16" t="s">
        <v>29</v>
      </c>
      <c r="F85" s="31" t="s">
        <v>206</v>
      </c>
      <c r="G85" s="25"/>
      <c r="H85" s="16" t="s">
        <v>276</v>
      </c>
      <c r="I85" s="16" t="s">
        <v>33</v>
      </c>
      <c r="J85" s="94">
        <v>1.0365740740740741</v>
      </c>
      <c r="K85" s="93">
        <v>2</v>
      </c>
      <c r="L85" s="16" t="s">
        <v>41</v>
      </c>
      <c r="M85" s="118">
        <v>577</v>
      </c>
      <c r="N85" s="16" t="s">
        <v>70</v>
      </c>
      <c r="O85" s="118">
        <v>577</v>
      </c>
      <c r="P85" s="93">
        <v>183</v>
      </c>
      <c r="Q85" s="122">
        <v>1</v>
      </c>
      <c r="R85" s="123">
        <v>0</v>
      </c>
      <c r="S85" s="124">
        <v>0</v>
      </c>
      <c r="T85" s="118">
        <v>0</v>
      </c>
      <c r="U85" s="122">
        <v>0</v>
      </c>
      <c r="V85" s="118">
        <v>0</v>
      </c>
      <c r="W85" s="5"/>
      <c r="X85" s="6"/>
      <c r="Y85" s="6"/>
      <c r="Z85" s="6"/>
      <c r="AA85" s="6"/>
      <c r="AB85" s="6"/>
      <c r="AC85" s="6"/>
      <c r="AD85" s="6"/>
      <c r="AE85" s="6"/>
      <c r="AF85" s="6"/>
    </row>
    <row r="86" spans="1:32" s="45" customFormat="1" ht="15" customHeight="1" x14ac:dyDescent="0.2">
      <c r="A86" s="15">
        <v>84</v>
      </c>
      <c r="B86" s="13" t="s">
        <v>48</v>
      </c>
      <c r="C86" s="22" t="s">
        <v>133</v>
      </c>
      <c r="D86" s="16" t="s">
        <v>277</v>
      </c>
      <c r="E86" s="16" t="s">
        <v>29</v>
      </c>
      <c r="F86" s="12" t="s">
        <v>95</v>
      </c>
      <c r="G86" s="25"/>
      <c r="H86" s="16" t="s">
        <v>278</v>
      </c>
      <c r="I86" s="16" t="s">
        <v>33</v>
      </c>
      <c r="J86" s="94">
        <v>1.0097916666666671</v>
      </c>
      <c r="K86" s="93">
        <v>16</v>
      </c>
      <c r="L86" s="16" t="s">
        <v>53</v>
      </c>
      <c r="M86" s="118">
        <v>405</v>
      </c>
      <c r="N86" s="16" t="s">
        <v>87</v>
      </c>
      <c r="O86" s="118">
        <v>405</v>
      </c>
      <c r="P86" s="135"/>
      <c r="Q86" s="122">
        <v>1</v>
      </c>
      <c r="R86" s="123"/>
      <c r="S86" s="124">
        <v>0</v>
      </c>
      <c r="T86" s="118">
        <v>0</v>
      </c>
      <c r="U86" s="122">
        <v>0</v>
      </c>
      <c r="V86" s="118">
        <v>0</v>
      </c>
      <c r="W86" s="5"/>
      <c r="X86" s="6"/>
      <c r="Y86" s="6"/>
      <c r="Z86" s="6"/>
      <c r="AA86" s="6"/>
      <c r="AB86" s="6"/>
      <c r="AC86" s="6"/>
      <c r="AD86" s="6"/>
      <c r="AE86" s="6"/>
      <c r="AF86" s="6"/>
    </row>
    <row r="87" spans="1:32" s="45" customFormat="1" ht="15" customHeight="1" x14ac:dyDescent="0.2">
      <c r="A87" s="15">
        <v>85</v>
      </c>
      <c r="B87" s="13" t="s">
        <v>66</v>
      </c>
      <c r="C87" s="22" t="s">
        <v>67</v>
      </c>
      <c r="D87" s="16" t="s">
        <v>279</v>
      </c>
      <c r="E87" s="16" t="s">
        <v>29</v>
      </c>
      <c r="F87" s="31" t="s">
        <v>64</v>
      </c>
      <c r="G87" s="25"/>
      <c r="H87" s="16" t="s">
        <v>280</v>
      </c>
      <c r="I87" s="16" t="s">
        <v>33</v>
      </c>
      <c r="J87" s="94">
        <v>1</v>
      </c>
      <c r="K87" s="93">
        <v>0</v>
      </c>
      <c r="L87" s="16" t="s">
        <v>41</v>
      </c>
      <c r="M87" s="118">
        <v>329</v>
      </c>
      <c r="N87" s="16" t="s">
        <v>70</v>
      </c>
      <c r="O87" s="118">
        <v>329</v>
      </c>
      <c r="P87" s="93">
        <v>32</v>
      </c>
      <c r="Q87" s="122">
        <v>1</v>
      </c>
      <c r="R87" s="123">
        <v>0</v>
      </c>
      <c r="S87" s="124">
        <v>0</v>
      </c>
      <c r="T87" s="118"/>
      <c r="U87" s="122">
        <v>0</v>
      </c>
      <c r="V87" s="118"/>
      <c r="W87" s="5"/>
      <c r="X87" s="6"/>
      <c r="Y87" s="6"/>
      <c r="Z87" s="6"/>
      <c r="AA87" s="6"/>
      <c r="AB87" s="6"/>
      <c r="AC87" s="6"/>
      <c r="AD87" s="6"/>
      <c r="AE87" s="6"/>
      <c r="AF87" s="6"/>
    </row>
    <row r="88" spans="1:32" s="45" customFormat="1" ht="15" customHeight="1" x14ac:dyDescent="0.2">
      <c r="A88" s="18">
        <v>86</v>
      </c>
      <c r="B88" s="13" t="s">
        <v>48</v>
      </c>
      <c r="C88" s="22" t="s">
        <v>49</v>
      </c>
      <c r="D88" s="16" t="s">
        <v>281</v>
      </c>
      <c r="E88" s="16" t="s">
        <v>29</v>
      </c>
      <c r="F88" s="31" t="s">
        <v>140</v>
      </c>
      <c r="G88" s="31" t="s">
        <v>282</v>
      </c>
      <c r="H88" s="16" t="s">
        <v>283</v>
      </c>
      <c r="I88" s="16" t="s">
        <v>33</v>
      </c>
      <c r="J88" s="94">
        <v>1</v>
      </c>
      <c r="K88" s="93">
        <v>0</v>
      </c>
      <c r="L88" s="16" t="s">
        <v>53</v>
      </c>
      <c r="M88" s="118">
        <v>79</v>
      </c>
      <c r="N88" s="16" t="s">
        <v>54</v>
      </c>
      <c r="O88" s="118">
        <v>79</v>
      </c>
      <c r="P88" s="135"/>
      <c r="Q88" s="122">
        <v>1</v>
      </c>
      <c r="R88" s="123"/>
      <c r="S88" s="124">
        <v>0</v>
      </c>
      <c r="T88" s="118">
        <v>0</v>
      </c>
      <c r="U88" s="122">
        <v>0</v>
      </c>
      <c r="V88" s="118">
        <v>0</v>
      </c>
      <c r="W88" s="5"/>
      <c r="X88" s="6"/>
      <c r="Y88" s="6"/>
      <c r="Z88" s="6"/>
      <c r="AA88" s="6"/>
      <c r="AB88" s="6"/>
      <c r="AC88" s="6"/>
      <c r="AD88" s="6"/>
      <c r="AE88" s="6"/>
      <c r="AF88" s="6"/>
    </row>
    <row r="89" spans="1:32" s="45" customFormat="1" ht="15" customHeight="1" x14ac:dyDescent="0.2">
      <c r="A89" s="15">
        <v>87</v>
      </c>
      <c r="B89" s="13" t="s">
        <v>66</v>
      </c>
      <c r="C89" s="16" t="s">
        <v>67</v>
      </c>
      <c r="D89" s="16" t="s">
        <v>284</v>
      </c>
      <c r="E89" s="16" t="s">
        <v>29</v>
      </c>
      <c r="F89" s="31" t="s">
        <v>206</v>
      </c>
      <c r="G89" s="31" t="s">
        <v>221</v>
      </c>
      <c r="H89" s="16" t="s">
        <v>285</v>
      </c>
      <c r="I89" s="16" t="s">
        <v>33</v>
      </c>
      <c r="J89" s="94">
        <v>1</v>
      </c>
      <c r="K89" s="93">
        <v>0</v>
      </c>
      <c r="L89" s="16" t="s">
        <v>41</v>
      </c>
      <c r="M89" s="118">
        <v>0</v>
      </c>
      <c r="N89" s="16" t="s">
        <v>70</v>
      </c>
      <c r="O89" s="118">
        <v>0</v>
      </c>
      <c r="P89" s="93">
        <v>0</v>
      </c>
      <c r="Q89" s="122">
        <v>0</v>
      </c>
      <c r="R89" s="123">
        <v>0</v>
      </c>
      <c r="S89" s="124">
        <v>0</v>
      </c>
      <c r="T89" s="118">
        <v>0</v>
      </c>
      <c r="U89" s="122">
        <v>0</v>
      </c>
      <c r="V89" s="118">
        <v>0</v>
      </c>
      <c r="W89" s="5"/>
      <c r="X89" s="6"/>
      <c r="Y89" s="6"/>
      <c r="Z89" s="6"/>
      <c r="AA89" s="6"/>
      <c r="AB89" s="6"/>
      <c r="AC89" s="6"/>
      <c r="AD89" s="6"/>
      <c r="AE89" s="6"/>
      <c r="AF89" s="6"/>
    </row>
    <row r="90" spans="1:32" s="45" customFormat="1" ht="15" customHeight="1" x14ac:dyDescent="0.2">
      <c r="A90" s="15">
        <v>88</v>
      </c>
      <c r="B90" s="13" t="s">
        <v>43</v>
      </c>
      <c r="C90" s="22" t="s">
        <v>44</v>
      </c>
      <c r="D90" s="22" t="s">
        <v>286</v>
      </c>
      <c r="E90" s="22" t="s">
        <v>29</v>
      </c>
      <c r="F90" s="13" t="s">
        <v>30</v>
      </c>
      <c r="G90" s="13" t="s">
        <v>31</v>
      </c>
      <c r="H90" s="22" t="s">
        <v>287</v>
      </c>
      <c r="I90" s="22" t="s">
        <v>33</v>
      </c>
      <c r="J90" s="95">
        <v>1</v>
      </c>
      <c r="K90" s="96">
        <v>0</v>
      </c>
      <c r="L90" s="13" t="s">
        <v>41</v>
      </c>
      <c r="M90" s="98">
        <v>0</v>
      </c>
      <c r="N90" s="22" t="s">
        <v>47</v>
      </c>
      <c r="O90" s="99">
        <v>0</v>
      </c>
      <c r="P90" s="96">
        <v>0</v>
      </c>
      <c r="Q90" s="100">
        <v>0</v>
      </c>
      <c r="R90" s="120">
        <v>0</v>
      </c>
      <c r="S90" s="102">
        <v>0</v>
      </c>
      <c r="T90" s="99">
        <v>0</v>
      </c>
      <c r="U90" s="100">
        <v>0</v>
      </c>
      <c r="V90" s="99">
        <v>0</v>
      </c>
      <c r="W90" s="29"/>
      <c r="X90" s="30"/>
      <c r="Y90" s="30"/>
      <c r="Z90" s="30"/>
      <c r="AA90" s="30"/>
      <c r="AB90" s="30"/>
      <c r="AC90" s="30"/>
      <c r="AD90" s="30"/>
      <c r="AE90" s="30"/>
      <c r="AF90" s="30"/>
    </row>
    <row r="91" spans="1:32" s="45" customFormat="1" ht="15" customHeight="1" x14ac:dyDescent="0.2">
      <c r="A91" s="15">
        <v>89</v>
      </c>
      <c r="B91" s="22" t="s">
        <v>43</v>
      </c>
      <c r="C91" s="22" t="s">
        <v>44</v>
      </c>
      <c r="D91" s="22" t="s">
        <v>288</v>
      </c>
      <c r="E91" s="13" t="s">
        <v>29</v>
      </c>
      <c r="F91" s="13" t="s">
        <v>30</v>
      </c>
      <c r="G91" s="13" t="s">
        <v>119</v>
      </c>
      <c r="H91" s="22" t="s">
        <v>289</v>
      </c>
      <c r="I91" s="13" t="s">
        <v>33</v>
      </c>
      <c r="J91" s="94">
        <v>1</v>
      </c>
      <c r="K91" s="93">
        <v>0</v>
      </c>
      <c r="L91" s="13" t="s">
        <v>41</v>
      </c>
      <c r="M91" s="98">
        <v>0</v>
      </c>
      <c r="N91" s="22" t="s">
        <v>47</v>
      </c>
      <c r="O91" s="118">
        <v>0</v>
      </c>
      <c r="P91" s="125">
        <v>0</v>
      </c>
      <c r="Q91" s="100">
        <v>0</v>
      </c>
      <c r="R91" s="120">
        <v>0</v>
      </c>
      <c r="S91" s="102">
        <v>0</v>
      </c>
      <c r="T91" s="98">
        <v>0</v>
      </c>
      <c r="U91" s="100">
        <v>0</v>
      </c>
      <c r="V91" s="118">
        <v>0</v>
      </c>
      <c r="W91" s="23"/>
      <c r="X91" s="24"/>
      <c r="Y91" s="24"/>
      <c r="Z91" s="24"/>
      <c r="AA91" s="24"/>
      <c r="AB91" s="24"/>
      <c r="AC91" s="24"/>
      <c r="AD91" s="24"/>
      <c r="AE91" s="24"/>
      <c r="AF91" s="24"/>
    </row>
    <row r="92" spans="1:32" ht="15" customHeight="1" x14ac:dyDescent="0.2">
      <c r="A92" s="17"/>
      <c r="B92" s="17"/>
      <c r="C92" s="17"/>
      <c r="D92" s="17"/>
      <c r="E92" s="17"/>
      <c r="F92" s="25"/>
      <c r="G92" s="25"/>
      <c r="H92" s="17"/>
      <c r="I92" s="17"/>
      <c r="J92" s="17"/>
      <c r="K92" s="17"/>
      <c r="L92" s="17"/>
      <c r="M92" s="118"/>
      <c r="N92" s="17"/>
      <c r="O92" s="118"/>
      <c r="P92" s="135"/>
      <c r="Q92" s="122"/>
      <c r="R92" s="136"/>
      <c r="S92" s="136"/>
      <c r="T92" s="118"/>
      <c r="U92" s="122"/>
      <c r="V92" s="118"/>
      <c r="W92" s="4"/>
      <c r="X92" s="3"/>
      <c r="Y92" s="3"/>
      <c r="Z92" s="3"/>
      <c r="AA92" s="3"/>
      <c r="AB92" s="3"/>
      <c r="AC92" s="3"/>
      <c r="AD92" s="3"/>
      <c r="AE92" s="3"/>
      <c r="AF92" s="3"/>
    </row>
    <row r="93" spans="1:32" ht="15" customHeight="1" x14ac:dyDescent="0.2">
      <c r="A93" s="17"/>
      <c r="B93" s="17"/>
      <c r="C93" s="17"/>
      <c r="D93" s="17"/>
      <c r="E93" s="17"/>
      <c r="F93" s="25"/>
      <c r="G93" s="25"/>
      <c r="H93" s="17"/>
      <c r="I93" s="17"/>
      <c r="J93" s="17"/>
      <c r="K93" s="17"/>
      <c r="L93" s="17"/>
      <c r="M93" s="19"/>
      <c r="N93" s="17"/>
      <c r="O93" s="118"/>
      <c r="P93" s="135"/>
      <c r="Q93" s="122"/>
      <c r="R93" s="136"/>
      <c r="S93" s="136"/>
      <c r="T93" s="118"/>
      <c r="U93" s="122"/>
      <c r="V93" s="118"/>
      <c r="W93" s="4"/>
      <c r="X93" s="3"/>
      <c r="Y93" s="3"/>
      <c r="Z93" s="3"/>
      <c r="AA93" s="3"/>
      <c r="AB93" s="3"/>
      <c r="AC93" s="3"/>
      <c r="AD93" s="3"/>
      <c r="AE93" s="3"/>
      <c r="AF93" s="3"/>
    </row>
    <row r="94" spans="1:32" ht="15" customHeight="1" x14ac:dyDescent="0.2">
      <c r="A94" s="17"/>
      <c r="B94" s="17"/>
      <c r="C94" s="17"/>
      <c r="D94" s="17"/>
      <c r="E94" s="17"/>
      <c r="F94" s="25"/>
      <c r="G94" s="25"/>
      <c r="H94" s="17"/>
      <c r="I94" s="17"/>
      <c r="J94" s="17"/>
      <c r="K94" s="17"/>
      <c r="L94" s="17"/>
      <c r="M94" s="19"/>
      <c r="N94" s="17"/>
      <c r="O94" s="19"/>
      <c r="P94" s="17"/>
      <c r="Q94" s="122"/>
      <c r="R94" s="136"/>
      <c r="S94" s="136"/>
      <c r="T94" s="118"/>
      <c r="U94" s="122"/>
      <c r="V94" s="118"/>
      <c r="W94" s="4"/>
      <c r="X94" s="3"/>
      <c r="Y94" s="3"/>
      <c r="Z94" s="3"/>
      <c r="AA94" s="3"/>
      <c r="AB94" s="3"/>
      <c r="AC94" s="3"/>
      <c r="AD94" s="3"/>
      <c r="AE94" s="3"/>
      <c r="AF94" s="3"/>
    </row>
    <row r="95" spans="1:32" ht="15" customHeight="1" x14ac:dyDescent="0.2">
      <c r="A95" s="17"/>
      <c r="B95" s="17"/>
      <c r="C95" s="17"/>
      <c r="D95" s="17"/>
      <c r="E95" s="17"/>
      <c r="F95" s="25"/>
      <c r="G95" s="25"/>
      <c r="H95" s="17"/>
      <c r="I95" s="17"/>
      <c r="J95" s="17"/>
      <c r="K95" s="17"/>
      <c r="L95" s="17"/>
      <c r="M95" s="19"/>
      <c r="N95" s="17"/>
      <c r="O95" s="19"/>
      <c r="P95" s="17"/>
      <c r="Q95" s="122"/>
      <c r="R95" s="136"/>
      <c r="S95" s="136"/>
      <c r="T95" s="118"/>
      <c r="U95" s="122"/>
      <c r="V95" s="118"/>
      <c r="W95" s="4"/>
      <c r="X95" s="3"/>
      <c r="Y95" s="3"/>
      <c r="Z95" s="3"/>
      <c r="AA95" s="3"/>
      <c r="AB95" s="3"/>
      <c r="AC95" s="3"/>
      <c r="AD95" s="3"/>
      <c r="AE95" s="3"/>
      <c r="AF95" s="3"/>
    </row>
    <row r="96" spans="1:32" ht="15" customHeight="1" x14ac:dyDescent="0.2">
      <c r="A96" s="17"/>
      <c r="B96" s="17"/>
      <c r="C96" s="17"/>
      <c r="D96" s="17"/>
      <c r="E96" s="17"/>
      <c r="F96" s="25"/>
      <c r="G96" s="25"/>
      <c r="H96" s="17"/>
      <c r="I96" s="17"/>
      <c r="J96" s="17"/>
      <c r="K96" s="17"/>
      <c r="L96" s="17"/>
      <c r="M96" s="19"/>
      <c r="N96" s="17"/>
      <c r="O96" s="19"/>
      <c r="P96" s="17"/>
      <c r="Q96" s="122"/>
      <c r="R96" s="136"/>
      <c r="S96" s="136"/>
      <c r="T96" s="118"/>
      <c r="U96" s="122"/>
      <c r="V96" s="118"/>
      <c r="W96" s="4"/>
      <c r="X96" s="3"/>
      <c r="Y96" s="3"/>
      <c r="Z96" s="3"/>
      <c r="AA96" s="3"/>
      <c r="AB96" s="3"/>
      <c r="AC96" s="3"/>
      <c r="AD96" s="3"/>
      <c r="AE96" s="3"/>
      <c r="AF96" s="3"/>
    </row>
    <row r="97" spans="1:32" ht="15" customHeight="1" x14ac:dyDescent="0.2">
      <c r="A97" s="17"/>
      <c r="B97" s="17"/>
      <c r="C97" s="17"/>
      <c r="D97" s="17"/>
      <c r="E97" s="17"/>
      <c r="F97" s="25"/>
      <c r="G97" s="25"/>
      <c r="H97" s="17"/>
      <c r="I97" s="17"/>
      <c r="J97" s="17"/>
      <c r="K97" s="17"/>
      <c r="L97" s="17"/>
      <c r="M97" s="19"/>
      <c r="N97" s="17"/>
      <c r="O97" s="19"/>
      <c r="P97" s="17"/>
      <c r="Q97" s="122"/>
      <c r="R97" s="136"/>
      <c r="S97" s="136"/>
      <c r="T97" s="118"/>
      <c r="U97" s="122"/>
      <c r="V97" s="118"/>
      <c r="W97" s="4"/>
      <c r="X97" s="3"/>
      <c r="Y97" s="3"/>
      <c r="Z97" s="3"/>
      <c r="AA97" s="3"/>
      <c r="AB97" s="3"/>
      <c r="AC97" s="3"/>
      <c r="AD97" s="3"/>
      <c r="AE97" s="3"/>
      <c r="AF97" s="3"/>
    </row>
    <row r="98" spans="1:32" ht="15" customHeight="1" x14ac:dyDescent="0.2">
      <c r="A98" s="17"/>
      <c r="B98" s="17"/>
      <c r="C98" s="17"/>
      <c r="D98" s="17"/>
      <c r="E98" s="17"/>
      <c r="F98" s="25"/>
      <c r="G98" s="25"/>
      <c r="H98" s="17"/>
      <c r="I98" s="17"/>
      <c r="J98" s="17"/>
      <c r="K98" s="17"/>
      <c r="L98" s="17"/>
      <c r="M98" s="19"/>
      <c r="N98" s="17"/>
      <c r="O98" s="19"/>
      <c r="P98" s="17"/>
      <c r="Q98" s="20"/>
      <c r="R98" s="21"/>
      <c r="S98" s="21"/>
      <c r="T98" s="19"/>
      <c r="U98" s="20"/>
      <c r="V98" s="19"/>
      <c r="W98" s="4"/>
      <c r="X98" s="3"/>
      <c r="Y98" s="3"/>
      <c r="Z98" s="3"/>
      <c r="AA98" s="3"/>
      <c r="AB98" s="3"/>
      <c r="AC98" s="3"/>
      <c r="AD98" s="3"/>
      <c r="AE98" s="3"/>
      <c r="AF98" s="3"/>
    </row>
    <row r="99" spans="1:32" ht="15" customHeight="1" x14ac:dyDescent="0.2">
      <c r="A99" s="17"/>
      <c r="B99" s="17"/>
      <c r="C99" s="17"/>
      <c r="D99" s="17"/>
      <c r="E99" s="17"/>
      <c r="F99" s="25"/>
      <c r="G99" s="25"/>
      <c r="H99" s="17"/>
      <c r="I99" s="17"/>
      <c r="J99" s="17"/>
      <c r="K99" s="17"/>
      <c r="L99" s="17"/>
      <c r="M99" s="19"/>
      <c r="N99" s="17"/>
      <c r="O99" s="19"/>
      <c r="P99" s="17"/>
      <c r="Q99" s="20"/>
      <c r="R99" s="21"/>
      <c r="S99" s="21"/>
      <c r="T99" s="19"/>
      <c r="U99" s="20"/>
      <c r="V99" s="19"/>
      <c r="W99" s="4"/>
      <c r="X99" s="3"/>
      <c r="Y99" s="3"/>
      <c r="Z99" s="3"/>
      <c r="AA99" s="3"/>
      <c r="AB99" s="3"/>
      <c r="AC99" s="3"/>
      <c r="AD99" s="3"/>
      <c r="AE99" s="3"/>
      <c r="AF99" s="3"/>
    </row>
    <row r="100" spans="1:32" ht="15" customHeight="1" x14ac:dyDescent="0.2">
      <c r="A100" s="17"/>
      <c r="B100" s="17"/>
      <c r="C100" s="17"/>
      <c r="D100" s="17"/>
      <c r="E100" s="17"/>
      <c r="F100" s="25"/>
      <c r="G100" s="25"/>
      <c r="H100" s="17"/>
      <c r="I100" s="17"/>
      <c r="J100" s="17"/>
      <c r="K100" s="17"/>
      <c r="L100" s="17"/>
      <c r="M100" s="19"/>
      <c r="N100" s="17"/>
      <c r="O100" s="19"/>
      <c r="P100" s="17"/>
      <c r="Q100" s="20"/>
      <c r="R100" s="21"/>
      <c r="S100" s="21"/>
      <c r="T100" s="19"/>
      <c r="U100" s="20"/>
      <c r="V100" s="19"/>
      <c r="W100" s="4"/>
      <c r="X100" s="3"/>
      <c r="Y100" s="3"/>
      <c r="Z100" s="3"/>
      <c r="AA100" s="3"/>
      <c r="AB100" s="3"/>
      <c r="AC100" s="3"/>
      <c r="AD100" s="3"/>
      <c r="AE100" s="3"/>
      <c r="AF100" s="3"/>
    </row>
    <row r="101" spans="1:32" ht="15" customHeight="1" x14ac:dyDescent="0.2">
      <c r="A101" s="17"/>
      <c r="B101" s="17"/>
      <c r="C101" s="17"/>
      <c r="D101" s="17"/>
      <c r="E101" s="17"/>
      <c r="F101" s="25"/>
      <c r="G101" s="25"/>
      <c r="H101" s="17"/>
      <c r="I101" s="17"/>
      <c r="J101" s="17"/>
      <c r="K101" s="17"/>
      <c r="L101" s="17"/>
      <c r="M101" s="19"/>
      <c r="N101" s="17"/>
      <c r="O101" s="19"/>
      <c r="P101" s="17"/>
      <c r="Q101" s="20"/>
      <c r="R101" s="21"/>
      <c r="S101" s="21"/>
      <c r="T101" s="19"/>
      <c r="U101" s="20"/>
      <c r="V101" s="19"/>
      <c r="W101" s="4"/>
      <c r="X101" s="3"/>
      <c r="Y101" s="3"/>
      <c r="Z101" s="3"/>
      <c r="AA101" s="3"/>
      <c r="AB101" s="3"/>
      <c r="AC101" s="3"/>
      <c r="AD101" s="3"/>
      <c r="AE101" s="3"/>
      <c r="AF101" s="3"/>
    </row>
    <row r="102" spans="1:32" ht="15" customHeight="1" x14ac:dyDescent="0.2">
      <c r="A102" s="17"/>
      <c r="B102" s="17"/>
      <c r="C102" s="17"/>
      <c r="D102" s="17"/>
      <c r="E102" s="17"/>
      <c r="F102" s="25"/>
      <c r="G102" s="25"/>
      <c r="H102" s="17"/>
      <c r="I102" s="17"/>
      <c r="J102" s="17"/>
      <c r="K102" s="17"/>
      <c r="L102" s="17"/>
      <c r="M102" s="19"/>
      <c r="N102" s="17"/>
      <c r="O102" s="19"/>
      <c r="P102" s="17"/>
      <c r="Q102" s="20"/>
      <c r="R102" s="21"/>
      <c r="S102" s="21"/>
      <c r="T102" s="19"/>
      <c r="U102" s="20"/>
      <c r="V102" s="19"/>
      <c r="W102" s="4"/>
      <c r="X102" s="3"/>
      <c r="Y102" s="3"/>
      <c r="Z102" s="3"/>
      <c r="AA102" s="3"/>
      <c r="AB102" s="3"/>
      <c r="AC102" s="3"/>
      <c r="AD102" s="3"/>
      <c r="AE102" s="3"/>
      <c r="AF102" s="3"/>
    </row>
    <row r="103" spans="1:32" ht="15" customHeight="1" x14ac:dyDescent="0.2">
      <c r="A103" s="17"/>
      <c r="B103" s="17"/>
      <c r="C103" s="17"/>
      <c r="D103" s="17"/>
      <c r="E103" s="17"/>
      <c r="F103" s="25"/>
      <c r="G103" s="25"/>
      <c r="H103" s="17"/>
      <c r="I103" s="17"/>
      <c r="J103" s="17"/>
      <c r="K103" s="17"/>
      <c r="L103" s="17"/>
      <c r="M103" s="19"/>
      <c r="N103" s="17"/>
      <c r="O103" s="19"/>
      <c r="P103" s="17"/>
      <c r="Q103" s="20"/>
      <c r="R103" s="21"/>
      <c r="S103" s="21"/>
      <c r="T103" s="19"/>
      <c r="U103" s="20"/>
      <c r="V103" s="19"/>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sheetData>
  <autoFilter ref="A2:AF91" xr:uid="{00000000-0001-0000-0100-000000000000}">
    <sortState xmlns:xlrd2="http://schemas.microsoft.com/office/spreadsheetml/2017/richdata2" ref="A3:AF91">
      <sortCondition descending="1" ref="M2:M91"/>
    </sortState>
  </autoFilter>
  <mergeCells count="3">
    <mergeCell ref="J1:Q1"/>
    <mergeCell ref="R1:S1"/>
    <mergeCell ref="T1:V1"/>
  </mergeCells>
  <pageMargins left="0.7" right="0.7" top="0.75" bottom="0.75" header="0.3" footer="0.3"/>
  <pageSetup orientation="portrait"/>
  <headerFooter>
    <oddFooter>&amp;C&amp;"Helvetica Neue,Regular"&amp;12&amp;K000000&amp;P</oddFooter>
  </headerFooter>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7"/>
  <sheetViews>
    <sheetView showGridLines="0" topLeftCell="D37" workbookViewId="0">
      <selection activeCell="T49" sqref="T49:V67"/>
    </sheetView>
  </sheetViews>
  <sheetFormatPr baseColWidth="10" defaultColWidth="10.5" defaultRowHeight="15" customHeight="1" x14ac:dyDescent="0.2"/>
  <cols>
    <col min="1" max="1" width="17.5" style="1" customWidth="1"/>
    <col min="2" max="2" width="24.83203125" style="1" customWidth="1"/>
    <col min="3" max="3" width="14.33203125" style="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5.1640625" style="1" customWidth="1"/>
    <col min="24" max="33" width="10.5" style="1" customWidth="1"/>
    <col min="34" max="16384" width="10.5" style="1"/>
  </cols>
  <sheetData>
    <row r="1" spans="1:32" ht="21" customHeight="1" thickBot="1" x14ac:dyDescent="0.25">
      <c r="A1" s="63"/>
      <c r="B1" s="64" t="s">
        <v>0</v>
      </c>
      <c r="C1" s="65"/>
      <c r="D1" s="65"/>
      <c r="E1" s="65"/>
      <c r="F1" s="65"/>
      <c r="G1" s="65"/>
      <c r="H1" s="65"/>
      <c r="I1" s="65"/>
      <c r="J1" s="815" t="s">
        <v>1</v>
      </c>
      <c r="K1" s="816"/>
      <c r="L1" s="816"/>
      <c r="M1" s="816"/>
      <c r="N1" s="816"/>
      <c r="O1" s="816"/>
      <c r="P1" s="816"/>
      <c r="Q1" s="817"/>
      <c r="R1" s="818" t="s">
        <v>2</v>
      </c>
      <c r="S1" s="819"/>
      <c r="T1" s="820" t="s">
        <v>3</v>
      </c>
      <c r="U1" s="821"/>
      <c r="V1" s="821"/>
      <c r="W1" s="104"/>
      <c r="X1" s="105"/>
      <c r="Y1" s="105"/>
      <c r="Z1" s="105"/>
      <c r="AA1" s="105"/>
      <c r="AB1" s="105"/>
      <c r="AC1" s="105"/>
      <c r="AD1" s="105"/>
      <c r="AE1" s="105"/>
      <c r="AF1" s="105"/>
    </row>
    <row r="2" spans="1:32" s="113" customFormat="1" ht="80.25" customHeight="1" thickBot="1" x14ac:dyDescent="0.25">
      <c r="A2" s="106" t="s">
        <v>4</v>
      </c>
      <c r="B2" s="108" t="s">
        <v>5</v>
      </c>
      <c r="C2" s="108" t="s">
        <v>6</v>
      </c>
      <c r="D2" s="108" t="s">
        <v>7</v>
      </c>
      <c r="E2" s="108" t="s">
        <v>8</v>
      </c>
      <c r="F2" s="108" t="s">
        <v>9</v>
      </c>
      <c r="G2" s="108" t="s">
        <v>10</v>
      </c>
      <c r="H2" s="108" t="s">
        <v>11</v>
      </c>
      <c r="I2" s="108" t="s">
        <v>12</v>
      </c>
      <c r="J2" s="108" t="s">
        <v>13</v>
      </c>
      <c r="K2" s="108" t="s">
        <v>14</v>
      </c>
      <c r="L2" s="108" t="s">
        <v>15</v>
      </c>
      <c r="M2" s="107" t="s">
        <v>16</v>
      </c>
      <c r="N2" s="108" t="s">
        <v>17</v>
      </c>
      <c r="O2" s="108" t="s">
        <v>18</v>
      </c>
      <c r="P2" s="108" t="s">
        <v>19</v>
      </c>
      <c r="Q2" s="109" t="s">
        <v>20</v>
      </c>
      <c r="R2" s="110" t="s">
        <v>21</v>
      </c>
      <c r="S2" s="110" t="s">
        <v>22</v>
      </c>
      <c r="T2" s="110" t="s">
        <v>23</v>
      </c>
      <c r="U2" s="110" t="s">
        <v>24</v>
      </c>
      <c r="V2" s="110" t="s">
        <v>25</v>
      </c>
      <c r="W2" s="111"/>
      <c r="X2" s="112"/>
      <c r="Y2" s="112"/>
      <c r="Z2" s="112"/>
      <c r="AA2" s="112"/>
      <c r="AB2" s="112"/>
      <c r="AC2" s="112"/>
      <c r="AD2" s="112"/>
      <c r="AE2" s="112"/>
      <c r="AF2" s="112"/>
    </row>
    <row r="3" spans="1:32" s="45" customFormat="1" ht="17" customHeight="1" x14ac:dyDescent="0.2">
      <c r="A3" s="74">
        <v>1</v>
      </c>
      <c r="B3" s="76" t="s">
        <v>26</v>
      </c>
      <c r="C3" s="75" t="s">
        <v>27</v>
      </c>
      <c r="D3" s="75" t="s">
        <v>28</v>
      </c>
      <c r="E3" s="75" t="s">
        <v>29</v>
      </c>
      <c r="F3" s="76" t="s">
        <v>30</v>
      </c>
      <c r="G3" s="76" t="s">
        <v>31</v>
      </c>
      <c r="H3" s="75" t="s">
        <v>32</v>
      </c>
      <c r="I3" s="75" t="s">
        <v>33</v>
      </c>
      <c r="J3" s="77">
        <v>1.0220370370370371</v>
      </c>
      <c r="K3" s="74">
        <v>26</v>
      </c>
      <c r="L3" s="76" t="s">
        <v>34</v>
      </c>
      <c r="M3" s="78">
        <v>1462030</v>
      </c>
      <c r="N3" s="75" t="s">
        <v>35</v>
      </c>
      <c r="O3" s="82">
        <v>1150877</v>
      </c>
      <c r="P3" s="75" t="s">
        <v>36</v>
      </c>
      <c r="Q3" s="79">
        <v>0.78717741770004701</v>
      </c>
      <c r="R3" s="114">
        <v>0</v>
      </c>
      <c r="S3" s="81">
        <v>0</v>
      </c>
      <c r="T3" s="82">
        <v>311153</v>
      </c>
      <c r="U3" s="79">
        <v>0.21282258229995299</v>
      </c>
      <c r="V3" s="82">
        <v>111345</v>
      </c>
      <c r="W3" s="115"/>
      <c r="X3" s="116"/>
      <c r="Y3" s="116"/>
      <c r="Z3" s="116"/>
      <c r="AA3" s="116"/>
      <c r="AB3" s="116"/>
      <c r="AC3" s="116"/>
      <c r="AD3" s="116"/>
      <c r="AE3" s="116"/>
      <c r="AF3" s="116"/>
    </row>
    <row r="4" spans="1:32" s="45" customFormat="1" ht="17" customHeight="1" x14ac:dyDescent="0.2">
      <c r="A4" s="38">
        <v>2</v>
      </c>
      <c r="B4" s="14" t="s">
        <v>290</v>
      </c>
      <c r="C4" s="39" t="s">
        <v>291</v>
      </c>
      <c r="D4" s="39" t="s">
        <v>292</v>
      </c>
      <c r="E4" s="39" t="s">
        <v>29</v>
      </c>
      <c r="F4" s="14" t="s">
        <v>30</v>
      </c>
      <c r="G4" s="14" t="s">
        <v>31</v>
      </c>
      <c r="H4" s="12" t="s">
        <v>293</v>
      </c>
      <c r="I4" s="14" t="s">
        <v>33</v>
      </c>
      <c r="J4" s="40">
        <v>1.030104166666667</v>
      </c>
      <c r="K4" s="38">
        <v>17</v>
      </c>
      <c r="L4" s="14" t="s">
        <v>34</v>
      </c>
      <c r="M4" s="50">
        <v>776253</v>
      </c>
      <c r="N4" s="39" t="s">
        <v>59</v>
      </c>
      <c r="O4" s="41">
        <v>295394</v>
      </c>
      <c r="P4" s="38">
        <v>118157</v>
      </c>
      <c r="Q4" s="51">
        <v>0.38053830387773102</v>
      </c>
      <c r="R4" s="43">
        <v>46921</v>
      </c>
      <c r="S4" s="48">
        <v>6.0445499083417398E-2</v>
      </c>
      <c r="T4" s="41">
        <v>433938</v>
      </c>
      <c r="U4" s="51">
        <v>0.55901619703885197</v>
      </c>
      <c r="V4" s="41">
        <v>145497.28456718099</v>
      </c>
      <c r="W4" s="5"/>
      <c r="X4" s="6"/>
      <c r="Y4" s="6"/>
      <c r="Z4" s="6"/>
      <c r="AA4" s="6"/>
      <c r="AB4" s="6"/>
      <c r="AC4" s="6"/>
      <c r="AD4" s="6"/>
      <c r="AE4" s="6"/>
      <c r="AF4" s="6"/>
    </row>
    <row r="5" spans="1:32" s="45" customFormat="1" ht="17" customHeight="1" x14ac:dyDescent="0.2">
      <c r="A5" s="38">
        <v>3</v>
      </c>
      <c r="B5" s="14" t="s">
        <v>48</v>
      </c>
      <c r="C5" s="39" t="s">
        <v>49</v>
      </c>
      <c r="D5" s="39" t="s">
        <v>118</v>
      </c>
      <c r="E5" s="39" t="s">
        <v>29</v>
      </c>
      <c r="F5" s="14" t="s">
        <v>30</v>
      </c>
      <c r="G5" s="14" t="s">
        <v>119</v>
      </c>
      <c r="H5" s="39" t="s">
        <v>120</v>
      </c>
      <c r="I5" s="39" t="s">
        <v>33</v>
      </c>
      <c r="J5" s="40">
        <v>1.025694444444444</v>
      </c>
      <c r="K5" s="38">
        <v>19</v>
      </c>
      <c r="L5" s="14" t="s">
        <v>41</v>
      </c>
      <c r="M5" s="41">
        <v>701193</v>
      </c>
      <c r="N5" s="39" t="s">
        <v>54</v>
      </c>
      <c r="O5" s="41">
        <v>311679</v>
      </c>
      <c r="P5" s="39" t="s">
        <v>294</v>
      </c>
      <c r="Q5" s="42">
        <v>0.44449816241748002</v>
      </c>
      <c r="R5" s="43"/>
      <c r="S5" s="47">
        <v>0</v>
      </c>
      <c r="T5" s="41">
        <v>389514</v>
      </c>
      <c r="U5" s="42">
        <v>0.55550183758252003</v>
      </c>
      <c r="V5" s="41">
        <v>118158</v>
      </c>
      <c r="W5" s="5"/>
      <c r="X5" s="6"/>
      <c r="Y5" s="6"/>
      <c r="Z5" s="6"/>
      <c r="AA5" s="6"/>
      <c r="AB5" s="6"/>
      <c r="AC5" s="6"/>
      <c r="AD5" s="6"/>
      <c r="AE5" s="6"/>
      <c r="AF5" s="6"/>
    </row>
    <row r="6" spans="1:32" s="45" customFormat="1" ht="16" customHeight="1" x14ac:dyDescent="0.2">
      <c r="A6" s="38">
        <v>4</v>
      </c>
      <c r="B6" s="39" t="s">
        <v>295</v>
      </c>
      <c r="C6" s="39" t="s">
        <v>44</v>
      </c>
      <c r="D6" s="39" t="s">
        <v>60</v>
      </c>
      <c r="E6" s="39" t="s">
        <v>29</v>
      </c>
      <c r="F6" s="12" t="s">
        <v>296</v>
      </c>
      <c r="G6" s="12" t="s">
        <v>31</v>
      </c>
      <c r="H6" s="39" t="s">
        <v>61</v>
      </c>
      <c r="I6" s="39" t="s">
        <v>62</v>
      </c>
      <c r="J6" s="61">
        <v>2.0960648148148148E-2</v>
      </c>
      <c r="K6" s="38">
        <v>21</v>
      </c>
      <c r="L6" s="39" t="s">
        <v>41</v>
      </c>
      <c r="M6" s="41">
        <v>619248</v>
      </c>
      <c r="N6" s="39" t="s">
        <v>297</v>
      </c>
      <c r="O6" s="41">
        <v>193140</v>
      </c>
      <c r="P6" s="41">
        <v>98560</v>
      </c>
      <c r="Q6" s="47">
        <v>0.311894426788621</v>
      </c>
      <c r="R6" s="43">
        <v>0</v>
      </c>
      <c r="S6" s="47">
        <v>0</v>
      </c>
      <c r="T6" s="41">
        <v>426108</v>
      </c>
      <c r="U6" s="42">
        <v>0.688105573211379</v>
      </c>
      <c r="V6" s="41">
        <v>169689</v>
      </c>
      <c r="W6" s="5"/>
      <c r="X6" s="6"/>
      <c r="Y6" s="6"/>
      <c r="Z6" s="6"/>
      <c r="AA6" s="6"/>
      <c r="AB6" s="6"/>
      <c r="AC6" s="6"/>
      <c r="AD6" s="6"/>
      <c r="AE6" s="6"/>
      <c r="AF6" s="6"/>
    </row>
    <row r="7" spans="1:32" s="45" customFormat="1" ht="17" customHeight="1" x14ac:dyDescent="0.2">
      <c r="A7" s="52">
        <v>5</v>
      </c>
      <c r="B7" s="14" t="s">
        <v>290</v>
      </c>
      <c r="C7" s="53" t="s">
        <v>291</v>
      </c>
      <c r="D7" s="53" t="s">
        <v>298</v>
      </c>
      <c r="E7" s="53" t="s">
        <v>29</v>
      </c>
      <c r="F7" s="14" t="s">
        <v>30</v>
      </c>
      <c r="G7" s="14" t="s">
        <v>31</v>
      </c>
      <c r="H7" s="14" t="s">
        <v>299</v>
      </c>
      <c r="I7" s="53" t="s">
        <v>33</v>
      </c>
      <c r="J7" s="54">
        <v>1.0092013888888891</v>
      </c>
      <c r="K7" s="52">
        <v>25</v>
      </c>
      <c r="L7" s="14" t="s">
        <v>34</v>
      </c>
      <c r="M7" s="50">
        <v>522466</v>
      </c>
      <c r="N7" s="53" t="s">
        <v>59</v>
      </c>
      <c r="O7" s="56">
        <v>318701</v>
      </c>
      <c r="P7" s="52">
        <v>127480</v>
      </c>
      <c r="Q7" s="51">
        <v>0.60999376035952602</v>
      </c>
      <c r="R7" s="57">
        <v>59150</v>
      </c>
      <c r="S7" s="48">
        <v>0.11321310860419601</v>
      </c>
      <c r="T7" s="56">
        <v>144615</v>
      </c>
      <c r="U7" s="51">
        <v>0.27679313103627801</v>
      </c>
      <c r="V7" s="56">
        <v>47650.8412822518</v>
      </c>
      <c r="W7" s="58"/>
      <c r="X7" s="60"/>
      <c r="Y7" s="60"/>
      <c r="Z7" s="60"/>
      <c r="AA7" s="60"/>
      <c r="AB7" s="60"/>
      <c r="AC7" s="60"/>
      <c r="AD7" s="60"/>
      <c r="AE7" s="60"/>
      <c r="AF7" s="60"/>
    </row>
    <row r="8" spans="1:32" s="45" customFormat="1" ht="17" customHeight="1" x14ac:dyDescent="0.2">
      <c r="A8" s="52">
        <v>6</v>
      </c>
      <c r="B8" s="53" t="s">
        <v>26</v>
      </c>
      <c r="C8" s="53" t="s">
        <v>27</v>
      </c>
      <c r="D8" s="53" t="s">
        <v>63</v>
      </c>
      <c r="E8" s="14" t="s">
        <v>29</v>
      </c>
      <c r="F8" s="14" t="s">
        <v>64</v>
      </c>
      <c r="G8" s="14" t="s">
        <v>36</v>
      </c>
      <c r="H8" s="53" t="s">
        <v>65</v>
      </c>
      <c r="I8" s="14" t="s">
        <v>33</v>
      </c>
      <c r="J8" s="40">
        <v>1.013217592592593</v>
      </c>
      <c r="K8" s="38">
        <v>5</v>
      </c>
      <c r="L8" s="14" t="s">
        <v>34</v>
      </c>
      <c r="M8" s="50">
        <v>517582</v>
      </c>
      <c r="N8" s="53" t="s">
        <v>35</v>
      </c>
      <c r="O8" s="41">
        <v>359763</v>
      </c>
      <c r="P8" s="8" t="s">
        <v>36</v>
      </c>
      <c r="Q8" s="51">
        <v>0.69508406397440403</v>
      </c>
      <c r="R8" s="55">
        <v>0</v>
      </c>
      <c r="S8" s="48">
        <v>0</v>
      </c>
      <c r="T8" s="41">
        <v>157819</v>
      </c>
      <c r="U8" s="51">
        <v>0.30491593602559602</v>
      </c>
      <c r="V8" s="11">
        <v>65464</v>
      </c>
      <c r="W8" s="5"/>
      <c r="X8" s="60"/>
      <c r="Y8" s="60"/>
      <c r="Z8" s="60"/>
      <c r="AA8" s="60"/>
      <c r="AB8" s="60"/>
      <c r="AC8" s="60"/>
      <c r="AD8" s="60"/>
      <c r="AE8" s="60"/>
      <c r="AF8" s="60"/>
    </row>
    <row r="9" spans="1:32" s="45" customFormat="1" ht="17" customHeight="1" x14ac:dyDescent="0.2">
      <c r="A9" s="52">
        <v>7</v>
      </c>
      <c r="B9" s="14" t="s">
        <v>48</v>
      </c>
      <c r="C9" s="53" t="s">
        <v>49</v>
      </c>
      <c r="D9" s="53" t="s">
        <v>50</v>
      </c>
      <c r="E9" s="53" t="s">
        <v>29</v>
      </c>
      <c r="F9" s="14" t="s">
        <v>300</v>
      </c>
      <c r="G9" s="49"/>
      <c r="H9" s="53" t="s">
        <v>51</v>
      </c>
      <c r="I9" s="14" t="s">
        <v>52</v>
      </c>
      <c r="J9" s="54">
        <v>1.0256597222222219</v>
      </c>
      <c r="K9" s="52">
        <v>3</v>
      </c>
      <c r="L9" s="14" t="s">
        <v>53</v>
      </c>
      <c r="M9" s="50">
        <v>481264</v>
      </c>
      <c r="N9" s="53" t="s">
        <v>54</v>
      </c>
      <c r="O9" s="56">
        <v>346092</v>
      </c>
      <c r="P9" s="53" t="s">
        <v>294</v>
      </c>
      <c r="Q9" s="51">
        <v>0.71913128760929601</v>
      </c>
      <c r="R9" s="57"/>
      <c r="S9" s="48">
        <v>0</v>
      </c>
      <c r="T9" s="56">
        <v>135172</v>
      </c>
      <c r="U9" s="51">
        <v>0.28086871239070399</v>
      </c>
      <c r="V9" s="56">
        <v>22065</v>
      </c>
      <c r="W9" s="58"/>
      <c r="X9" s="60"/>
      <c r="Y9" s="60"/>
      <c r="Z9" s="60"/>
      <c r="AA9" s="60"/>
      <c r="AB9" s="60"/>
      <c r="AC9" s="60"/>
      <c r="AD9" s="60"/>
      <c r="AE9" s="60"/>
      <c r="AF9" s="60"/>
    </row>
    <row r="10" spans="1:32" s="45" customFormat="1" ht="16" customHeight="1" x14ac:dyDescent="0.2">
      <c r="A10" s="52">
        <v>8</v>
      </c>
      <c r="B10" s="53" t="s">
        <v>295</v>
      </c>
      <c r="C10" s="53" t="s">
        <v>44</v>
      </c>
      <c r="D10" s="53" t="s">
        <v>288</v>
      </c>
      <c r="E10" s="53" t="s">
        <v>29</v>
      </c>
      <c r="F10" s="53" t="s">
        <v>30</v>
      </c>
      <c r="G10" s="53" t="s">
        <v>119</v>
      </c>
      <c r="H10" s="53" t="s">
        <v>289</v>
      </c>
      <c r="I10" s="53" t="s">
        <v>33</v>
      </c>
      <c r="J10" s="84">
        <v>1.079861111111111E-2</v>
      </c>
      <c r="K10" s="52">
        <v>5</v>
      </c>
      <c r="L10" s="53" t="s">
        <v>41</v>
      </c>
      <c r="M10" s="56">
        <v>389078</v>
      </c>
      <c r="N10" s="53" t="s">
        <v>297</v>
      </c>
      <c r="O10" s="56">
        <v>79405</v>
      </c>
      <c r="P10" s="56">
        <v>61047</v>
      </c>
      <c r="Q10" s="85">
        <v>0.204085042073826</v>
      </c>
      <c r="R10" s="57">
        <v>52702</v>
      </c>
      <c r="S10" s="85">
        <v>0.13545355944052401</v>
      </c>
      <c r="T10" s="56">
        <v>256971</v>
      </c>
      <c r="U10" s="117">
        <v>0.660461398485651</v>
      </c>
      <c r="V10" s="56">
        <v>183550</v>
      </c>
      <c r="W10" s="58"/>
      <c r="X10" s="60"/>
      <c r="Y10" s="60"/>
      <c r="Z10" s="60"/>
      <c r="AA10" s="60"/>
      <c r="AB10" s="60"/>
      <c r="AC10" s="60"/>
      <c r="AD10" s="60"/>
      <c r="AE10" s="60"/>
      <c r="AF10" s="60"/>
    </row>
    <row r="11" spans="1:32" s="45" customFormat="1" ht="17" customHeight="1" x14ac:dyDescent="0.2">
      <c r="A11" s="52">
        <v>9</v>
      </c>
      <c r="B11" s="14" t="s">
        <v>66</v>
      </c>
      <c r="C11" s="53" t="s">
        <v>67</v>
      </c>
      <c r="D11" s="53" t="s">
        <v>68</v>
      </c>
      <c r="E11" s="53" t="s">
        <v>29</v>
      </c>
      <c r="F11" s="14" t="s">
        <v>64</v>
      </c>
      <c r="G11" s="49"/>
      <c r="H11" s="53" t="s">
        <v>69</v>
      </c>
      <c r="I11" s="53" t="s">
        <v>33</v>
      </c>
      <c r="J11" s="54">
        <v>1.02537037037037</v>
      </c>
      <c r="K11" s="52">
        <v>5</v>
      </c>
      <c r="L11" s="14" t="s">
        <v>34</v>
      </c>
      <c r="M11" s="50">
        <v>378318</v>
      </c>
      <c r="N11" s="53" t="s">
        <v>301</v>
      </c>
      <c r="O11" s="56">
        <v>214918</v>
      </c>
      <c r="P11" s="56">
        <v>28882</v>
      </c>
      <c r="Q11" s="51">
        <v>0.56808822207772303</v>
      </c>
      <c r="R11" s="57"/>
      <c r="S11" s="48"/>
      <c r="T11" s="56">
        <v>163400</v>
      </c>
      <c r="U11" s="51">
        <v>0.43191177792227697</v>
      </c>
      <c r="V11" s="56">
        <v>62400</v>
      </c>
      <c r="W11" s="58"/>
      <c r="X11" s="6"/>
      <c r="Y11" s="6"/>
      <c r="Z11" s="6"/>
      <c r="AA11" s="6"/>
      <c r="AB11" s="6"/>
      <c r="AC11" s="6"/>
      <c r="AD11" s="6"/>
      <c r="AE11" s="6"/>
      <c r="AF11" s="6"/>
    </row>
    <row r="12" spans="1:32" s="45" customFormat="1" ht="17" customHeight="1" x14ac:dyDescent="0.2">
      <c r="A12" s="52">
        <v>10</v>
      </c>
      <c r="B12" s="14" t="s">
        <v>26</v>
      </c>
      <c r="C12" s="53" t="s">
        <v>27</v>
      </c>
      <c r="D12" s="53" t="s">
        <v>71</v>
      </c>
      <c r="E12" s="53" t="s">
        <v>29</v>
      </c>
      <c r="F12" s="14" t="s">
        <v>30</v>
      </c>
      <c r="G12" s="49"/>
      <c r="H12" s="53" t="s">
        <v>72</v>
      </c>
      <c r="I12" s="14" t="s">
        <v>33</v>
      </c>
      <c r="J12" s="54">
        <v>1.027905092592593</v>
      </c>
      <c r="K12" s="52">
        <v>6</v>
      </c>
      <c r="L12" s="14" t="s">
        <v>34</v>
      </c>
      <c r="M12" s="50">
        <v>315583</v>
      </c>
      <c r="N12" s="53" t="s">
        <v>35</v>
      </c>
      <c r="O12" s="56">
        <v>120502</v>
      </c>
      <c r="P12" s="53" t="s">
        <v>36</v>
      </c>
      <c r="Q12" s="51">
        <v>0.38183932594594799</v>
      </c>
      <c r="R12" s="57">
        <v>0</v>
      </c>
      <c r="S12" s="48">
        <v>0</v>
      </c>
      <c r="T12" s="56">
        <v>195081</v>
      </c>
      <c r="U12" s="51">
        <v>0.61816067405405195</v>
      </c>
      <c r="V12" s="56">
        <v>103735</v>
      </c>
      <c r="W12" s="58"/>
      <c r="X12" s="60"/>
      <c r="Y12" s="60"/>
      <c r="Z12" s="60"/>
      <c r="AA12" s="60"/>
      <c r="AB12" s="60"/>
      <c r="AC12" s="60"/>
      <c r="AD12" s="60"/>
      <c r="AE12" s="60"/>
      <c r="AF12" s="60"/>
    </row>
    <row r="13" spans="1:32" s="45" customFormat="1" ht="17" customHeight="1" x14ac:dyDescent="0.2">
      <c r="A13" s="52">
        <v>11</v>
      </c>
      <c r="B13" s="14" t="s">
        <v>290</v>
      </c>
      <c r="C13" s="53" t="s">
        <v>291</v>
      </c>
      <c r="D13" s="53" t="s">
        <v>302</v>
      </c>
      <c r="E13" s="53" t="s">
        <v>29</v>
      </c>
      <c r="F13" s="14" t="s">
        <v>30</v>
      </c>
      <c r="G13" s="14" t="s">
        <v>303</v>
      </c>
      <c r="H13" s="14" t="s">
        <v>304</v>
      </c>
      <c r="I13" s="14" t="s">
        <v>33</v>
      </c>
      <c r="J13" s="54">
        <v>1.0087152777777779</v>
      </c>
      <c r="K13" s="52">
        <v>28</v>
      </c>
      <c r="L13" s="14" t="s">
        <v>34</v>
      </c>
      <c r="M13" s="50">
        <v>298077</v>
      </c>
      <c r="N13" s="53" t="s">
        <v>59</v>
      </c>
      <c r="O13" s="56">
        <v>227434</v>
      </c>
      <c r="P13" s="52">
        <v>90973</v>
      </c>
      <c r="Q13" s="51">
        <v>0.76300419019246701</v>
      </c>
      <c r="R13" s="57">
        <v>37866</v>
      </c>
      <c r="S13" s="48">
        <v>0.12703428979760301</v>
      </c>
      <c r="T13" s="56">
        <v>32777</v>
      </c>
      <c r="U13" s="51">
        <v>0.10996152000992999</v>
      </c>
      <c r="V13" s="56">
        <v>10800.066554011401</v>
      </c>
      <c r="W13" s="58"/>
      <c r="X13" s="60"/>
      <c r="Y13" s="60"/>
      <c r="Z13" s="60"/>
      <c r="AA13" s="60"/>
      <c r="AB13" s="60"/>
      <c r="AC13" s="60"/>
      <c r="AD13" s="60"/>
      <c r="AE13" s="60"/>
      <c r="AF13" s="60"/>
    </row>
    <row r="14" spans="1:32" s="45" customFormat="1" ht="17" customHeight="1" x14ac:dyDescent="0.2">
      <c r="A14" s="38">
        <v>12</v>
      </c>
      <c r="B14" s="14" t="s">
        <v>26</v>
      </c>
      <c r="C14" s="39" t="s">
        <v>27</v>
      </c>
      <c r="D14" s="39" t="s">
        <v>77</v>
      </c>
      <c r="E14" s="39" t="s">
        <v>29</v>
      </c>
      <c r="F14" s="14" t="s">
        <v>30</v>
      </c>
      <c r="G14" s="14" t="s">
        <v>31</v>
      </c>
      <c r="H14" s="39" t="s">
        <v>78</v>
      </c>
      <c r="I14" s="14" t="s">
        <v>33</v>
      </c>
      <c r="J14" s="40">
        <v>1.0115509259259261</v>
      </c>
      <c r="K14" s="38">
        <v>30</v>
      </c>
      <c r="L14" s="14" t="s">
        <v>34</v>
      </c>
      <c r="M14" s="50">
        <v>273445</v>
      </c>
      <c r="N14" s="39" t="s">
        <v>42</v>
      </c>
      <c r="O14" s="41">
        <v>144487</v>
      </c>
      <c r="P14" s="41">
        <v>103470</v>
      </c>
      <c r="Q14" s="51">
        <v>0.52839510687706803</v>
      </c>
      <c r="R14" s="43">
        <v>0</v>
      </c>
      <c r="S14" s="48">
        <v>0</v>
      </c>
      <c r="T14" s="41">
        <v>128958</v>
      </c>
      <c r="U14" s="51">
        <v>0.47160489312293102</v>
      </c>
      <c r="V14" s="41">
        <v>69178</v>
      </c>
      <c r="W14" s="5"/>
      <c r="X14" s="6"/>
      <c r="Y14" s="6"/>
      <c r="Z14" s="6"/>
      <c r="AA14" s="6"/>
      <c r="AB14" s="6"/>
      <c r="AC14" s="6"/>
      <c r="AD14" s="6"/>
      <c r="AE14" s="6"/>
      <c r="AF14" s="6"/>
    </row>
    <row r="15" spans="1:32" s="45" customFormat="1" ht="17" customHeight="1" x14ac:dyDescent="0.2">
      <c r="A15" s="38">
        <v>13</v>
      </c>
      <c r="B15" s="14" t="s">
        <v>48</v>
      </c>
      <c r="C15" s="39" t="s">
        <v>49</v>
      </c>
      <c r="D15" s="39" t="s">
        <v>79</v>
      </c>
      <c r="E15" s="39" t="s">
        <v>29</v>
      </c>
      <c r="F15" s="14" t="s">
        <v>80</v>
      </c>
      <c r="G15" s="14" t="s">
        <v>81</v>
      </c>
      <c r="H15" s="39" t="s">
        <v>82</v>
      </c>
      <c r="I15" s="14" t="s">
        <v>52</v>
      </c>
      <c r="J15" s="40">
        <v>1</v>
      </c>
      <c r="K15" s="38">
        <v>0</v>
      </c>
      <c r="L15" s="14" t="s">
        <v>53</v>
      </c>
      <c r="M15" s="50">
        <v>256493</v>
      </c>
      <c r="N15" s="39" t="s">
        <v>54</v>
      </c>
      <c r="O15" s="41">
        <v>193946</v>
      </c>
      <c r="P15" s="39" t="s">
        <v>294</v>
      </c>
      <c r="Q15" s="51">
        <v>0.75614539188204</v>
      </c>
      <c r="R15" s="43"/>
      <c r="S15" s="48">
        <v>0</v>
      </c>
      <c r="T15" s="41">
        <v>62547</v>
      </c>
      <c r="U15" s="51">
        <v>0.24385460811796</v>
      </c>
      <c r="V15" s="41">
        <v>13699</v>
      </c>
      <c r="W15" s="5"/>
      <c r="X15" s="6"/>
      <c r="Y15" s="6"/>
      <c r="Z15" s="6"/>
      <c r="AA15" s="6"/>
      <c r="AB15" s="6"/>
      <c r="AC15" s="6"/>
      <c r="AD15" s="6"/>
      <c r="AE15" s="6"/>
      <c r="AF15" s="6"/>
    </row>
    <row r="16" spans="1:32" s="45" customFormat="1" ht="17" customHeight="1" x14ac:dyDescent="0.2">
      <c r="A16" s="38">
        <v>14</v>
      </c>
      <c r="B16" s="39" t="s">
        <v>295</v>
      </c>
      <c r="C16" s="39" t="s">
        <v>305</v>
      </c>
      <c r="D16" s="39" t="s">
        <v>306</v>
      </c>
      <c r="E16" s="14" t="s">
        <v>29</v>
      </c>
      <c r="F16" s="14" t="s">
        <v>296</v>
      </c>
      <c r="G16" s="14" t="s">
        <v>31</v>
      </c>
      <c r="H16" s="39" t="s">
        <v>287</v>
      </c>
      <c r="I16" s="14" t="s">
        <v>33</v>
      </c>
      <c r="J16" s="40">
        <v>1.0295833333333331</v>
      </c>
      <c r="K16" s="38">
        <v>21</v>
      </c>
      <c r="L16" s="14" t="s">
        <v>41</v>
      </c>
      <c r="M16" s="50">
        <v>251888</v>
      </c>
      <c r="N16" s="39" t="s">
        <v>297</v>
      </c>
      <c r="O16" s="50">
        <v>109852</v>
      </c>
      <c r="P16" s="38">
        <v>57981</v>
      </c>
      <c r="Q16" s="51">
        <v>0.436114463571111</v>
      </c>
      <c r="R16" s="55">
        <v>0</v>
      </c>
      <c r="S16" s="48">
        <v>0</v>
      </c>
      <c r="T16" s="41">
        <v>142036</v>
      </c>
      <c r="U16" s="51">
        <v>0.56388553642888894</v>
      </c>
      <c r="V16" s="11">
        <v>56563</v>
      </c>
      <c r="W16" s="5"/>
      <c r="X16" s="6"/>
      <c r="Y16" s="6"/>
      <c r="Z16" s="6"/>
      <c r="AA16" s="6"/>
      <c r="AB16" s="6"/>
      <c r="AC16" s="6"/>
      <c r="AD16" s="6"/>
      <c r="AE16" s="6"/>
      <c r="AF16" s="6"/>
    </row>
    <row r="17" spans="1:32" s="45" customFormat="1" ht="17" customHeight="1" x14ac:dyDescent="0.2">
      <c r="A17" s="38">
        <v>15</v>
      </c>
      <c r="B17" s="14" t="s">
        <v>48</v>
      </c>
      <c r="C17" s="39" t="s">
        <v>83</v>
      </c>
      <c r="D17" s="39" t="s">
        <v>84</v>
      </c>
      <c r="E17" s="39" t="s">
        <v>29</v>
      </c>
      <c r="F17" s="12" t="s">
        <v>64</v>
      </c>
      <c r="G17" s="12" t="s">
        <v>85</v>
      </c>
      <c r="H17" s="39" t="s">
        <v>86</v>
      </c>
      <c r="I17" s="39" t="s">
        <v>33</v>
      </c>
      <c r="J17" s="40">
        <v>1.030543981481481</v>
      </c>
      <c r="K17" s="38">
        <v>4</v>
      </c>
      <c r="L17" s="39" t="s">
        <v>53</v>
      </c>
      <c r="M17" s="41">
        <v>222105</v>
      </c>
      <c r="N17" s="39" t="s">
        <v>87</v>
      </c>
      <c r="O17" s="41">
        <v>60893</v>
      </c>
      <c r="P17" s="39" t="s">
        <v>294</v>
      </c>
      <c r="Q17" s="42">
        <v>0.27416312104635199</v>
      </c>
      <c r="R17" s="43"/>
      <c r="S17" s="47">
        <v>0</v>
      </c>
      <c r="T17" s="41">
        <v>161212</v>
      </c>
      <c r="U17" s="42">
        <v>0.72583687895364801</v>
      </c>
      <c r="V17" s="41">
        <v>73064</v>
      </c>
      <c r="W17" s="5"/>
      <c r="X17" s="6"/>
      <c r="Y17" s="6"/>
      <c r="Z17" s="6"/>
      <c r="AA17" s="6"/>
      <c r="AB17" s="6"/>
      <c r="AC17" s="6"/>
      <c r="AD17" s="6"/>
      <c r="AE17" s="6"/>
      <c r="AF17" s="6"/>
    </row>
    <row r="18" spans="1:32" s="45" customFormat="1" ht="17" customHeight="1" x14ac:dyDescent="0.2">
      <c r="A18" s="38">
        <v>16</v>
      </c>
      <c r="B18" s="14" t="s">
        <v>295</v>
      </c>
      <c r="C18" s="39" t="s">
        <v>44</v>
      </c>
      <c r="D18" s="39" t="s">
        <v>45</v>
      </c>
      <c r="E18" s="39" t="s">
        <v>29</v>
      </c>
      <c r="F18" s="14" t="s">
        <v>30</v>
      </c>
      <c r="G18" s="14" t="s">
        <v>31</v>
      </c>
      <c r="H18" s="39" t="s">
        <v>307</v>
      </c>
      <c r="I18" s="14" t="s">
        <v>33</v>
      </c>
      <c r="J18" s="40">
        <v>1.027569444444445</v>
      </c>
      <c r="K18" s="38">
        <v>4</v>
      </c>
      <c r="L18" s="14" t="s">
        <v>41</v>
      </c>
      <c r="M18" s="50">
        <v>192520</v>
      </c>
      <c r="N18" s="39" t="s">
        <v>297</v>
      </c>
      <c r="O18" s="41">
        <v>23561</v>
      </c>
      <c r="P18" s="41">
        <v>15792</v>
      </c>
      <c r="Q18" s="51">
        <v>0.12238209017245</v>
      </c>
      <c r="R18" s="43">
        <v>36558</v>
      </c>
      <c r="S18" s="48">
        <v>0.18989195927695801</v>
      </c>
      <c r="T18" s="41">
        <v>132401</v>
      </c>
      <c r="U18" s="51">
        <v>0.68772595055059205</v>
      </c>
      <c r="V18" s="41">
        <v>85443</v>
      </c>
      <c r="W18" s="5"/>
      <c r="X18" s="6"/>
      <c r="Y18" s="6"/>
      <c r="Z18" s="6"/>
      <c r="AA18" s="6"/>
      <c r="AB18" s="6"/>
      <c r="AC18" s="6"/>
      <c r="AD18" s="6"/>
      <c r="AE18" s="6"/>
      <c r="AF18" s="6"/>
    </row>
    <row r="19" spans="1:32" s="45" customFormat="1" ht="17" customHeight="1" x14ac:dyDescent="0.2">
      <c r="A19" s="38">
        <v>17</v>
      </c>
      <c r="B19" s="14" t="s">
        <v>48</v>
      </c>
      <c r="C19" s="39" t="s">
        <v>83</v>
      </c>
      <c r="D19" s="39" t="s">
        <v>115</v>
      </c>
      <c r="E19" s="39" t="s">
        <v>29</v>
      </c>
      <c r="F19" s="12" t="s">
        <v>308</v>
      </c>
      <c r="G19" s="12" t="s">
        <v>116</v>
      </c>
      <c r="H19" s="39" t="s">
        <v>117</v>
      </c>
      <c r="I19" s="39" t="s">
        <v>33</v>
      </c>
      <c r="J19" s="40">
        <v>1.0172569444444439</v>
      </c>
      <c r="K19" s="38">
        <v>4</v>
      </c>
      <c r="L19" s="39" t="s">
        <v>53</v>
      </c>
      <c r="M19" s="41">
        <v>139792</v>
      </c>
      <c r="N19" s="39" t="s">
        <v>87</v>
      </c>
      <c r="O19" s="41">
        <v>58712</v>
      </c>
      <c r="P19" s="39" t="s">
        <v>294</v>
      </c>
      <c r="Q19" s="42">
        <v>0.41999542176948601</v>
      </c>
      <c r="R19" s="43"/>
      <c r="S19" s="47">
        <v>0</v>
      </c>
      <c r="T19" s="41">
        <v>81080</v>
      </c>
      <c r="U19" s="42">
        <v>0.58000457823051399</v>
      </c>
      <c r="V19" s="41">
        <v>40625</v>
      </c>
      <c r="W19" s="5"/>
      <c r="X19" s="6"/>
      <c r="Y19" s="6"/>
      <c r="Z19" s="6"/>
      <c r="AA19" s="6"/>
      <c r="AB19" s="6"/>
      <c r="AC19" s="6"/>
      <c r="AD19" s="6"/>
      <c r="AE19" s="6"/>
      <c r="AF19" s="6"/>
    </row>
    <row r="20" spans="1:32" s="45" customFormat="1" ht="17" customHeight="1" x14ac:dyDescent="0.2">
      <c r="A20" s="38">
        <v>18</v>
      </c>
      <c r="B20" s="14" t="s">
        <v>26</v>
      </c>
      <c r="C20" s="39" t="s">
        <v>27</v>
      </c>
      <c r="D20" s="39" t="s">
        <v>94</v>
      </c>
      <c r="E20" s="39" t="s">
        <v>29</v>
      </c>
      <c r="F20" s="14" t="s">
        <v>95</v>
      </c>
      <c r="G20" s="14" t="s">
        <v>36</v>
      </c>
      <c r="H20" s="39" t="s">
        <v>96</v>
      </c>
      <c r="I20" s="39" t="s">
        <v>33</v>
      </c>
      <c r="J20" s="40">
        <v>1.0432407407407409</v>
      </c>
      <c r="K20" s="38">
        <v>4</v>
      </c>
      <c r="L20" s="14" t="s">
        <v>34</v>
      </c>
      <c r="M20" s="41">
        <v>135277</v>
      </c>
      <c r="N20" s="39" t="s">
        <v>42</v>
      </c>
      <c r="O20" s="41">
        <v>98759</v>
      </c>
      <c r="P20" s="38">
        <v>65003</v>
      </c>
      <c r="Q20" s="42">
        <v>0.730050193307066</v>
      </c>
      <c r="R20" s="43">
        <v>0</v>
      </c>
      <c r="S20" s="44">
        <v>0</v>
      </c>
      <c r="T20" s="41">
        <v>36518</v>
      </c>
      <c r="U20" s="42">
        <v>0.269949806692934</v>
      </c>
      <c r="V20" s="41">
        <v>17751</v>
      </c>
      <c r="W20" s="5"/>
      <c r="X20" s="6"/>
      <c r="Y20" s="6"/>
      <c r="Z20" s="6"/>
      <c r="AA20" s="6"/>
      <c r="AB20" s="6"/>
      <c r="AC20" s="6"/>
      <c r="AD20" s="6"/>
      <c r="AE20" s="6"/>
      <c r="AF20" s="6"/>
    </row>
    <row r="21" spans="1:32" s="45" customFormat="1" ht="17" customHeight="1" x14ac:dyDescent="0.2">
      <c r="A21" s="38">
        <v>19</v>
      </c>
      <c r="B21" s="39" t="s">
        <v>26</v>
      </c>
      <c r="C21" s="39" t="s">
        <v>27</v>
      </c>
      <c r="D21" s="39" t="s">
        <v>101</v>
      </c>
      <c r="E21" s="14" t="s">
        <v>29</v>
      </c>
      <c r="F21" s="14" t="s">
        <v>102</v>
      </c>
      <c r="G21" s="14" t="s">
        <v>36</v>
      </c>
      <c r="H21" s="39" t="s">
        <v>103</v>
      </c>
      <c r="I21" s="14" t="s">
        <v>33</v>
      </c>
      <c r="J21" s="40">
        <v>1.0334837962962959</v>
      </c>
      <c r="K21" s="38">
        <v>5</v>
      </c>
      <c r="L21" s="14" t="s">
        <v>34</v>
      </c>
      <c r="M21" s="50">
        <v>107332</v>
      </c>
      <c r="N21" s="39" t="s">
        <v>42</v>
      </c>
      <c r="O21" s="41">
        <v>92630</v>
      </c>
      <c r="P21" s="9">
        <v>46815</v>
      </c>
      <c r="Q21" s="51">
        <v>0.86302314314463502</v>
      </c>
      <c r="R21" s="55">
        <v>0</v>
      </c>
      <c r="S21" s="48">
        <v>0</v>
      </c>
      <c r="T21" s="41">
        <v>14702</v>
      </c>
      <c r="U21" s="51">
        <v>0.13697685685536501</v>
      </c>
      <c r="V21" s="11">
        <v>8690</v>
      </c>
      <c r="W21" s="5"/>
      <c r="X21" s="6"/>
      <c r="Y21" s="6"/>
      <c r="Z21" s="6"/>
      <c r="AA21" s="6"/>
      <c r="AB21" s="6"/>
      <c r="AC21" s="6"/>
      <c r="AD21" s="6"/>
      <c r="AE21" s="6"/>
      <c r="AF21" s="6"/>
    </row>
    <row r="22" spans="1:32" s="45" customFormat="1" ht="17" customHeight="1" x14ac:dyDescent="0.2">
      <c r="A22" s="38">
        <v>20</v>
      </c>
      <c r="B22" s="39" t="s">
        <v>295</v>
      </c>
      <c r="C22" s="39" t="s">
        <v>44</v>
      </c>
      <c r="D22" s="39" t="s">
        <v>97</v>
      </c>
      <c r="E22" s="14" t="s">
        <v>29</v>
      </c>
      <c r="F22" s="14" t="s">
        <v>30</v>
      </c>
      <c r="G22" s="14" t="s">
        <v>98</v>
      </c>
      <c r="H22" s="39" t="s">
        <v>99</v>
      </c>
      <c r="I22" s="14" t="s">
        <v>33</v>
      </c>
      <c r="J22" s="40">
        <v>1.038634259259259</v>
      </c>
      <c r="K22" s="38">
        <v>2</v>
      </c>
      <c r="L22" s="14" t="s">
        <v>41</v>
      </c>
      <c r="M22" s="50">
        <v>83184</v>
      </c>
      <c r="N22" s="39" t="s">
        <v>297</v>
      </c>
      <c r="O22" s="41">
        <v>56377</v>
      </c>
      <c r="P22" s="38">
        <v>50494</v>
      </c>
      <c r="Q22" s="51">
        <v>0.67773850740526997</v>
      </c>
      <c r="R22" s="55">
        <v>0</v>
      </c>
      <c r="S22" s="48">
        <v>0</v>
      </c>
      <c r="T22" s="41">
        <v>26807</v>
      </c>
      <c r="U22" s="51">
        <v>0.32226149259473003</v>
      </c>
      <c r="V22" s="11">
        <v>13659</v>
      </c>
      <c r="W22" s="5"/>
      <c r="X22" s="6"/>
      <c r="Y22" s="6"/>
      <c r="Z22" s="6"/>
      <c r="AA22" s="6"/>
      <c r="AB22" s="6"/>
      <c r="AC22" s="6"/>
      <c r="AD22" s="6"/>
      <c r="AE22" s="6"/>
      <c r="AF22" s="6"/>
    </row>
    <row r="23" spans="1:32" s="45" customFormat="1" ht="17" customHeight="1" x14ac:dyDescent="0.2">
      <c r="A23" s="38">
        <v>21</v>
      </c>
      <c r="B23" s="39" t="s">
        <v>26</v>
      </c>
      <c r="C23" s="39" t="s">
        <v>27</v>
      </c>
      <c r="D23" s="39" t="s">
        <v>139</v>
      </c>
      <c r="E23" s="39" t="s">
        <v>29</v>
      </c>
      <c r="F23" s="14" t="s">
        <v>140</v>
      </c>
      <c r="G23" s="14" t="s">
        <v>36</v>
      </c>
      <c r="H23" s="39" t="s">
        <v>141</v>
      </c>
      <c r="I23" s="39" t="s">
        <v>33</v>
      </c>
      <c r="J23" s="40">
        <v>1.029675925925926</v>
      </c>
      <c r="K23" s="38">
        <v>4</v>
      </c>
      <c r="L23" s="14" t="s">
        <v>34</v>
      </c>
      <c r="M23" s="50">
        <v>79885</v>
      </c>
      <c r="N23" s="39" t="s">
        <v>35</v>
      </c>
      <c r="O23" s="41">
        <v>62303</v>
      </c>
      <c r="P23" s="39" t="s">
        <v>36</v>
      </c>
      <c r="Q23" s="42">
        <v>0.77990861863929395</v>
      </c>
      <c r="R23" s="43">
        <v>0</v>
      </c>
      <c r="S23" s="44">
        <v>0</v>
      </c>
      <c r="T23" s="41">
        <v>17582</v>
      </c>
      <c r="U23" s="42">
        <v>0.220091381360706</v>
      </c>
      <c r="V23" s="41">
        <v>13658</v>
      </c>
      <c r="W23" s="5"/>
      <c r="X23" s="6"/>
      <c r="Y23" s="6"/>
      <c r="Z23" s="6"/>
      <c r="AA23" s="6"/>
      <c r="AB23" s="6"/>
      <c r="AC23" s="6"/>
      <c r="AD23" s="6"/>
      <c r="AE23" s="6"/>
      <c r="AF23" s="6"/>
    </row>
    <row r="24" spans="1:32" s="45" customFormat="1" ht="17" customHeight="1" x14ac:dyDescent="0.2">
      <c r="A24" s="38">
        <v>22</v>
      </c>
      <c r="B24" s="14" t="s">
        <v>26</v>
      </c>
      <c r="C24" s="39" t="s">
        <v>27</v>
      </c>
      <c r="D24" s="39" t="s">
        <v>149</v>
      </c>
      <c r="E24" s="39" t="s">
        <v>29</v>
      </c>
      <c r="F24" s="14" t="s">
        <v>150</v>
      </c>
      <c r="G24" s="14" t="s">
        <v>36</v>
      </c>
      <c r="H24" s="39" t="s">
        <v>151</v>
      </c>
      <c r="I24" s="39" t="s">
        <v>33</v>
      </c>
      <c r="J24" s="40">
        <v>1.0272916666666669</v>
      </c>
      <c r="K24" s="38">
        <v>5</v>
      </c>
      <c r="L24" s="14" t="s">
        <v>34</v>
      </c>
      <c r="M24" s="50">
        <v>69179</v>
      </c>
      <c r="N24" s="39" t="s">
        <v>42</v>
      </c>
      <c r="O24" s="41">
        <v>66087</v>
      </c>
      <c r="P24" s="38">
        <v>57046</v>
      </c>
      <c r="Q24" s="51">
        <v>0.95530435536795799</v>
      </c>
      <c r="R24" s="43">
        <v>0</v>
      </c>
      <c r="S24" s="48">
        <v>0</v>
      </c>
      <c r="T24" s="41">
        <v>3092</v>
      </c>
      <c r="U24" s="51">
        <v>4.4695644632041502E-2</v>
      </c>
      <c r="V24" s="41">
        <v>2055</v>
      </c>
      <c r="W24" s="5"/>
      <c r="X24" s="6"/>
      <c r="Y24" s="6"/>
      <c r="Z24" s="6"/>
      <c r="AA24" s="6"/>
      <c r="AB24" s="6"/>
      <c r="AC24" s="6"/>
      <c r="AD24" s="6"/>
      <c r="AE24" s="6"/>
      <c r="AF24" s="6"/>
    </row>
    <row r="25" spans="1:32" s="45" customFormat="1" ht="17" customHeight="1" x14ac:dyDescent="0.2">
      <c r="A25" s="38">
        <v>23</v>
      </c>
      <c r="B25" s="14" t="s">
        <v>26</v>
      </c>
      <c r="C25" s="39" t="s">
        <v>27</v>
      </c>
      <c r="D25" s="39" t="s">
        <v>126</v>
      </c>
      <c r="E25" s="39" t="s">
        <v>29</v>
      </c>
      <c r="F25" s="14" t="s">
        <v>127</v>
      </c>
      <c r="G25" s="14" t="s">
        <v>36</v>
      </c>
      <c r="H25" s="39" t="s">
        <v>128</v>
      </c>
      <c r="I25" s="39" t="s">
        <v>33</v>
      </c>
      <c r="J25" s="40">
        <v>1.0418750000000001</v>
      </c>
      <c r="K25" s="38">
        <v>5</v>
      </c>
      <c r="L25" s="14" t="s">
        <v>34</v>
      </c>
      <c r="M25" s="50">
        <v>62481</v>
      </c>
      <c r="N25" s="39" t="s">
        <v>42</v>
      </c>
      <c r="O25" s="41">
        <v>57158</v>
      </c>
      <c r="P25" s="38">
        <v>34966</v>
      </c>
      <c r="Q25" s="51">
        <v>0.91480610105472104</v>
      </c>
      <c r="R25" s="43">
        <v>0</v>
      </c>
      <c r="S25" s="48">
        <v>0</v>
      </c>
      <c r="T25" s="41">
        <v>5323</v>
      </c>
      <c r="U25" s="51">
        <v>8.51938989452794E-2</v>
      </c>
      <c r="V25" s="41">
        <v>3422</v>
      </c>
      <c r="W25" s="5"/>
      <c r="X25" s="6"/>
      <c r="Y25" s="6"/>
      <c r="Z25" s="6"/>
      <c r="AA25" s="6"/>
      <c r="AB25" s="6"/>
      <c r="AC25" s="6"/>
      <c r="AD25" s="6"/>
      <c r="AE25" s="6"/>
      <c r="AF25" s="6"/>
    </row>
    <row r="26" spans="1:32" s="45" customFormat="1" ht="17" customHeight="1" x14ac:dyDescent="0.2">
      <c r="A26" s="38">
        <v>24</v>
      </c>
      <c r="B26" s="14" t="s">
        <v>48</v>
      </c>
      <c r="C26" s="39" t="s">
        <v>49</v>
      </c>
      <c r="D26" s="39" t="s">
        <v>137</v>
      </c>
      <c r="E26" s="39" t="s">
        <v>29</v>
      </c>
      <c r="F26" s="14" t="s">
        <v>64</v>
      </c>
      <c r="G26" s="14" t="s">
        <v>85</v>
      </c>
      <c r="H26" s="39" t="s">
        <v>138</v>
      </c>
      <c r="I26" s="39" t="s">
        <v>33</v>
      </c>
      <c r="J26" s="40">
        <v>1.0170949074074069</v>
      </c>
      <c r="K26" s="38">
        <v>4</v>
      </c>
      <c r="L26" s="14" t="s">
        <v>53</v>
      </c>
      <c r="M26" s="50">
        <v>55361</v>
      </c>
      <c r="N26" s="39" t="s">
        <v>54</v>
      </c>
      <c r="O26" s="41">
        <v>32103</v>
      </c>
      <c r="P26" s="39" t="s">
        <v>294</v>
      </c>
      <c r="Q26" s="51">
        <v>0.57988475641697201</v>
      </c>
      <c r="R26" s="43"/>
      <c r="S26" s="48">
        <v>0</v>
      </c>
      <c r="T26" s="41">
        <v>23258</v>
      </c>
      <c r="U26" s="51">
        <v>0.42011524358302799</v>
      </c>
      <c r="V26" s="41">
        <v>7221</v>
      </c>
      <c r="W26" s="5"/>
      <c r="X26" s="6"/>
      <c r="Y26" s="6"/>
      <c r="Z26" s="6"/>
      <c r="AA26" s="6"/>
      <c r="AB26" s="6"/>
      <c r="AC26" s="6"/>
      <c r="AD26" s="6"/>
      <c r="AE26" s="6"/>
      <c r="AF26" s="6"/>
    </row>
    <row r="27" spans="1:32" s="45" customFormat="1" ht="17" customHeight="1" x14ac:dyDescent="0.2">
      <c r="A27" s="38">
        <v>25</v>
      </c>
      <c r="B27" s="14" t="s">
        <v>26</v>
      </c>
      <c r="C27" s="39" t="s">
        <v>27</v>
      </c>
      <c r="D27" s="39" t="s">
        <v>109</v>
      </c>
      <c r="E27" s="39" t="s">
        <v>29</v>
      </c>
      <c r="F27" s="14" t="s">
        <v>110</v>
      </c>
      <c r="G27" s="14" t="s">
        <v>36</v>
      </c>
      <c r="H27" s="39" t="s">
        <v>111</v>
      </c>
      <c r="I27" s="39" t="s">
        <v>33</v>
      </c>
      <c r="J27" s="40">
        <v>1.0234606481481481</v>
      </c>
      <c r="K27" s="38">
        <v>4</v>
      </c>
      <c r="L27" s="14" t="s">
        <v>34</v>
      </c>
      <c r="M27" s="50">
        <v>42998</v>
      </c>
      <c r="N27" s="39" t="s">
        <v>42</v>
      </c>
      <c r="O27" s="41">
        <v>38635</v>
      </c>
      <c r="P27" s="41">
        <v>27739</v>
      </c>
      <c r="Q27" s="51">
        <v>0.89853016419368303</v>
      </c>
      <c r="R27" s="43">
        <v>0</v>
      </c>
      <c r="S27" s="48">
        <v>0</v>
      </c>
      <c r="T27" s="41">
        <v>4363</v>
      </c>
      <c r="U27" s="51">
        <v>0.10146983580631699</v>
      </c>
      <c r="V27" s="41">
        <v>3396</v>
      </c>
      <c r="W27" s="5"/>
      <c r="X27" s="6"/>
      <c r="Y27" s="6"/>
      <c r="Z27" s="6"/>
      <c r="AA27" s="6"/>
      <c r="AB27" s="6"/>
      <c r="AC27" s="6"/>
      <c r="AD27" s="6"/>
      <c r="AE27" s="6"/>
      <c r="AF27" s="6"/>
    </row>
    <row r="28" spans="1:32" s="45" customFormat="1" ht="17" customHeight="1" x14ac:dyDescent="0.2">
      <c r="A28" s="38">
        <v>26</v>
      </c>
      <c r="B28" s="14" t="s">
        <v>26</v>
      </c>
      <c r="C28" s="39" t="s">
        <v>27</v>
      </c>
      <c r="D28" s="39" t="s">
        <v>142</v>
      </c>
      <c r="E28" s="39" t="s">
        <v>29</v>
      </c>
      <c r="F28" s="14" t="s">
        <v>143</v>
      </c>
      <c r="G28" s="14" t="s">
        <v>36</v>
      </c>
      <c r="H28" s="39" t="s">
        <v>144</v>
      </c>
      <c r="I28" s="14" t="s">
        <v>33</v>
      </c>
      <c r="J28" s="40">
        <v>1.009155092592593</v>
      </c>
      <c r="K28" s="38">
        <v>3</v>
      </c>
      <c r="L28" s="14" t="s">
        <v>34</v>
      </c>
      <c r="M28" s="50">
        <v>41811</v>
      </c>
      <c r="N28" s="39" t="s">
        <v>42</v>
      </c>
      <c r="O28" s="41">
        <v>39251</v>
      </c>
      <c r="P28" s="38">
        <v>20915</v>
      </c>
      <c r="Q28" s="51">
        <v>0.93877209346822599</v>
      </c>
      <c r="R28" s="43">
        <v>0</v>
      </c>
      <c r="S28" s="48">
        <v>0</v>
      </c>
      <c r="T28" s="41">
        <v>2560</v>
      </c>
      <c r="U28" s="51">
        <v>6.1227906531773901E-2</v>
      </c>
      <c r="V28" s="41">
        <v>2052</v>
      </c>
      <c r="W28" s="5"/>
      <c r="X28" s="6"/>
      <c r="Y28" s="6"/>
      <c r="Z28" s="6"/>
      <c r="AA28" s="6"/>
      <c r="AB28" s="6"/>
      <c r="AC28" s="6"/>
      <c r="AD28" s="6"/>
      <c r="AE28" s="6"/>
      <c r="AF28" s="6"/>
    </row>
    <row r="29" spans="1:32" s="45" customFormat="1" ht="17" customHeight="1" x14ac:dyDescent="0.2">
      <c r="A29" s="38">
        <v>27</v>
      </c>
      <c r="B29" s="14" t="s">
        <v>48</v>
      </c>
      <c r="C29" s="39" t="s">
        <v>133</v>
      </c>
      <c r="D29" s="39" t="s">
        <v>134</v>
      </c>
      <c r="E29" s="39" t="s">
        <v>29</v>
      </c>
      <c r="F29" s="12" t="s">
        <v>308</v>
      </c>
      <c r="G29" s="12" t="s">
        <v>135</v>
      </c>
      <c r="H29" s="39" t="s">
        <v>136</v>
      </c>
      <c r="I29" s="39" t="s">
        <v>33</v>
      </c>
      <c r="J29" s="40">
        <v>1.0282638888888891</v>
      </c>
      <c r="K29" s="38">
        <v>3</v>
      </c>
      <c r="L29" s="39" t="s">
        <v>53</v>
      </c>
      <c r="M29" s="41">
        <v>28518</v>
      </c>
      <c r="N29" s="39" t="s">
        <v>87</v>
      </c>
      <c r="O29" s="41">
        <v>2859</v>
      </c>
      <c r="P29" s="39" t="s">
        <v>294</v>
      </c>
      <c r="Q29" s="42">
        <v>0.10025247212287</v>
      </c>
      <c r="R29" s="43"/>
      <c r="S29" s="47">
        <v>0</v>
      </c>
      <c r="T29" s="41">
        <v>25659</v>
      </c>
      <c r="U29" s="42">
        <v>0.89974752787712997</v>
      </c>
      <c r="V29" s="41">
        <v>15900</v>
      </c>
      <c r="W29" s="5"/>
      <c r="X29" s="6"/>
      <c r="Y29" s="6"/>
      <c r="Z29" s="6"/>
      <c r="AA29" s="6"/>
      <c r="AB29" s="6"/>
      <c r="AC29" s="6"/>
      <c r="AD29" s="6"/>
      <c r="AE29" s="6"/>
      <c r="AF29" s="6"/>
    </row>
    <row r="30" spans="1:32" s="45" customFormat="1" ht="17" customHeight="1" x14ac:dyDescent="0.2">
      <c r="A30" s="38">
        <v>28</v>
      </c>
      <c r="B30" s="14" t="s">
        <v>48</v>
      </c>
      <c r="C30" s="39" t="s">
        <v>49</v>
      </c>
      <c r="D30" s="39" t="s">
        <v>160</v>
      </c>
      <c r="E30" s="39" t="s">
        <v>29</v>
      </c>
      <c r="F30" s="14" t="s">
        <v>64</v>
      </c>
      <c r="G30" s="14" t="s">
        <v>161</v>
      </c>
      <c r="H30" s="39" t="s">
        <v>162</v>
      </c>
      <c r="I30" s="39" t="s">
        <v>33</v>
      </c>
      <c r="J30" s="40">
        <v>1.004641203703704</v>
      </c>
      <c r="K30" s="38">
        <v>3</v>
      </c>
      <c r="L30" s="14" t="s">
        <v>163</v>
      </c>
      <c r="M30" s="50">
        <v>27335</v>
      </c>
      <c r="N30" s="39" t="s">
        <v>54</v>
      </c>
      <c r="O30" s="41">
        <v>27335</v>
      </c>
      <c r="P30" s="39" t="s">
        <v>294</v>
      </c>
      <c r="Q30" s="51">
        <v>1</v>
      </c>
      <c r="R30" s="55"/>
      <c r="S30" s="48">
        <v>0</v>
      </c>
      <c r="T30" s="41">
        <v>0</v>
      </c>
      <c r="U30" s="51">
        <v>0</v>
      </c>
      <c r="V30" s="41">
        <v>0</v>
      </c>
      <c r="W30" s="5"/>
      <c r="X30" s="6"/>
      <c r="Y30" s="6"/>
      <c r="Z30" s="6"/>
      <c r="AA30" s="6"/>
      <c r="AB30" s="6"/>
      <c r="AC30" s="6"/>
      <c r="AD30" s="6"/>
      <c r="AE30" s="6"/>
      <c r="AF30" s="6"/>
    </row>
    <row r="31" spans="1:32" s="45" customFormat="1" ht="17" customHeight="1" x14ac:dyDescent="0.2">
      <c r="A31" s="38">
        <v>29</v>
      </c>
      <c r="B31" s="14" t="s">
        <v>48</v>
      </c>
      <c r="C31" s="39" t="s">
        <v>49</v>
      </c>
      <c r="D31" s="14" t="s">
        <v>174</v>
      </c>
      <c r="E31" s="39" t="s">
        <v>29</v>
      </c>
      <c r="F31" s="14" t="s">
        <v>309</v>
      </c>
      <c r="G31" s="14" t="s">
        <v>176</v>
      </c>
      <c r="H31" s="39" t="s">
        <v>177</v>
      </c>
      <c r="I31" s="14" t="s">
        <v>33</v>
      </c>
      <c r="J31" s="40">
        <v>1.0432986111111111</v>
      </c>
      <c r="K31" s="38">
        <v>1</v>
      </c>
      <c r="L31" s="14" t="s">
        <v>53</v>
      </c>
      <c r="M31" s="50">
        <v>20372</v>
      </c>
      <c r="N31" s="39" t="s">
        <v>54</v>
      </c>
      <c r="O31" s="41">
        <v>8485</v>
      </c>
      <c r="P31" s="39" t="s">
        <v>294</v>
      </c>
      <c r="Q31" s="51">
        <v>0.41650304339289201</v>
      </c>
      <c r="R31" s="43"/>
      <c r="S31" s="48">
        <v>0</v>
      </c>
      <c r="T31" s="41">
        <v>11887</v>
      </c>
      <c r="U31" s="51">
        <v>0.58349695660710799</v>
      </c>
      <c r="V31" s="41">
        <v>7629</v>
      </c>
      <c r="W31" s="5"/>
      <c r="X31" s="6"/>
      <c r="Y31" s="6"/>
      <c r="Z31" s="6"/>
      <c r="AA31" s="6"/>
      <c r="AB31" s="6"/>
      <c r="AC31" s="6"/>
      <c r="AD31" s="6"/>
      <c r="AE31" s="6"/>
      <c r="AF31" s="6"/>
    </row>
    <row r="32" spans="1:32" s="45" customFormat="1" ht="17" customHeight="1" x14ac:dyDescent="0.2">
      <c r="A32" s="38">
        <v>30</v>
      </c>
      <c r="B32" s="14" t="s">
        <v>26</v>
      </c>
      <c r="C32" s="39" t="s">
        <v>178</v>
      </c>
      <c r="D32" s="39" t="s">
        <v>179</v>
      </c>
      <c r="E32" s="39" t="s">
        <v>29</v>
      </c>
      <c r="F32" s="14" t="s">
        <v>180</v>
      </c>
      <c r="G32" s="14" t="s">
        <v>181</v>
      </c>
      <c r="H32" s="39" t="s">
        <v>182</v>
      </c>
      <c r="I32" s="39" t="s">
        <v>33</v>
      </c>
      <c r="J32" s="40">
        <v>1.0208796296296301</v>
      </c>
      <c r="K32" s="38">
        <v>4</v>
      </c>
      <c r="L32" s="14" t="s">
        <v>34</v>
      </c>
      <c r="M32" s="50">
        <v>18138</v>
      </c>
      <c r="N32" s="39" t="s">
        <v>42</v>
      </c>
      <c r="O32" s="41">
        <v>15842</v>
      </c>
      <c r="P32" s="38">
        <v>13010</v>
      </c>
      <c r="Q32" s="51">
        <v>0.87341492998125503</v>
      </c>
      <c r="R32" s="43">
        <v>0</v>
      </c>
      <c r="S32" s="48">
        <v>0</v>
      </c>
      <c r="T32" s="41">
        <v>2296</v>
      </c>
      <c r="U32" s="51">
        <v>0.126585070018745</v>
      </c>
      <c r="V32" s="41">
        <v>1775</v>
      </c>
      <c r="W32" s="5"/>
      <c r="X32" s="6"/>
      <c r="Y32" s="6"/>
      <c r="Z32" s="6"/>
      <c r="AA32" s="6"/>
      <c r="AB32" s="6"/>
      <c r="AC32" s="6"/>
      <c r="AD32" s="6"/>
      <c r="AE32" s="6"/>
      <c r="AF32" s="6"/>
    </row>
    <row r="33" spans="1:32" s="45" customFormat="1" ht="17" customHeight="1" x14ac:dyDescent="0.2">
      <c r="A33" s="38">
        <v>31</v>
      </c>
      <c r="B33" s="14" t="s">
        <v>295</v>
      </c>
      <c r="C33" s="39" t="s">
        <v>183</v>
      </c>
      <c r="D33" s="39" t="s">
        <v>310</v>
      </c>
      <c r="E33" s="39" t="s">
        <v>29</v>
      </c>
      <c r="F33" s="14" t="s">
        <v>30</v>
      </c>
      <c r="G33" s="14" t="s">
        <v>185</v>
      </c>
      <c r="H33" s="39" t="s">
        <v>186</v>
      </c>
      <c r="I33" s="39" t="s">
        <v>33</v>
      </c>
      <c r="J33" s="40">
        <v>1.02693287037037</v>
      </c>
      <c r="K33" s="38">
        <v>6</v>
      </c>
      <c r="L33" s="14" t="s">
        <v>41</v>
      </c>
      <c r="M33" s="50">
        <v>13305</v>
      </c>
      <c r="N33" s="39" t="s">
        <v>297</v>
      </c>
      <c r="O33" s="41">
        <v>12836</v>
      </c>
      <c r="P33" s="41">
        <v>8199</v>
      </c>
      <c r="Q33" s="51">
        <v>0.96475009394964295</v>
      </c>
      <c r="R33" s="43">
        <v>0</v>
      </c>
      <c r="S33" s="48">
        <v>0</v>
      </c>
      <c r="T33" s="41">
        <v>469</v>
      </c>
      <c r="U33" s="51">
        <v>3.5249906050357001E-2</v>
      </c>
      <c r="V33" s="41">
        <v>469</v>
      </c>
      <c r="W33" s="5"/>
      <c r="X33" s="6"/>
      <c r="Y33" s="6"/>
      <c r="Z33" s="6"/>
      <c r="AA33" s="6"/>
      <c r="AB33" s="6"/>
      <c r="AC33" s="6"/>
      <c r="AD33" s="6"/>
      <c r="AE33" s="6"/>
      <c r="AF33" s="6"/>
    </row>
    <row r="34" spans="1:32" s="45" customFormat="1" ht="17" customHeight="1" x14ac:dyDescent="0.2">
      <c r="A34" s="38">
        <v>32</v>
      </c>
      <c r="B34" s="39" t="s">
        <v>191</v>
      </c>
      <c r="C34" s="39" t="s">
        <v>191</v>
      </c>
      <c r="D34" s="39" t="s">
        <v>192</v>
      </c>
      <c r="E34" s="14" t="s">
        <v>29</v>
      </c>
      <c r="F34" s="14" t="s">
        <v>180</v>
      </c>
      <c r="G34" s="14" t="s">
        <v>193</v>
      </c>
      <c r="H34" s="39" t="s">
        <v>194</v>
      </c>
      <c r="I34" s="14" t="s">
        <v>33</v>
      </c>
      <c r="J34" s="40">
        <v>1.0419791666666669</v>
      </c>
      <c r="K34" s="38">
        <v>2</v>
      </c>
      <c r="L34" s="14" t="s">
        <v>41</v>
      </c>
      <c r="M34" s="50">
        <v>9790</v>
      </c>
      <c r="N34" s="39" t="s">
        <v>35</v>
      </c>
      <c r="O34" s="50">
        <v>8665</v>
      </c>
      <c r="P34" s="39" t="s">
        <v>311</v>
      </c>
      <c r="Q34" s="14" t="s">
        <v>312</v>
      </c>
      <c r="R34" s="55"/>
      <c r="S34" s="48"/>
      <c r="T34" s="41">
        <v>1125</v>
      </c>
      <c r="U34" s="14" t="s">
        <v>313</v>
      </c>
      <c r="V34" s="41">
        <v>731</v>
      </c>
      <c r="W34" s="5"/>
      <c r="X34" s="6"/>
      <c r="Y34" s="6"/>
      <c r="Z34" s="6"/>
      <c r="AA34" s="6"/>
      <c r="AB34" s="6"/>
      <c r="AC34" s="6"/>
      <c r="AD34" s="6"/>
      <c r="AE34" s="6"/>
      <c r="AF34" s="6"/>
    </row>
    <row r="35" spans="1:32" s="45" customFormat="1" ht="17" customHeight="1" x14ac:dyDescent="0.2">
      <c r="A35" s="38">
        <v>33</v>
      </c>
      <c r="B35" s="14" t="s">
        <v>48</v>
      </c>
      <c r="C35" s="39" t="s">
        <v>83</v>
      </c>
      <c r="D35" s="39" t="s">
        <v>205</v>
      </c>
      <c r="E35" s="39" t="s">
        <v>29</v>
      </c>
      <c r="F35" s="12" t="s">
        <v>206</v>
      </c>
      <c r="G35" s="7"/>
      <c r="H35" s="39" t="s">
        <v>314</v>
      </c>
      <c r="I35" s="39" t="s">
        <v>33</v>
      </c>
      <c r="J35" s="40">
        <v>1.1255208333333331</v>
      </c>
      <c r="K35" s="38">
        <v>5</v>
      </c>
      <c r="L35" s="39" t="s">
        <v>163</v>
      </c>
      <c r="M35" s="41">
        <v>9347</v>
      </c>
      <c r="N35" s="39" t="s">
        <v>87</v>
      </c>
      <c r="O35" s="41">
        <v>9347</v>
      </c>
      <c r="P35" s="39" t="s">
        <v>294</v>
      </c>
      <c r="Q35" s="42">
        <v>1</v>
      </c>
      <c r="R35" s="43"/>
      <c r="S35" s="47">
        <v>0</v>
      </c>
      <c r="T35" s="41">
        <v>0</v>
      </c>
      <c r="U35" s="42">
        <v>0</v>
      </c>
      <c r="V35" s="41">
        <v>0</v>
      </c>
      <c r="W35" s="5"/>
      <c r="X35" s="6"/>
      <c r="Y35" s="6"/>
      <c r="Z35" s="6"/>
      <c r="AA35" s="6"/>
      <c r="AB35" s="6"/>
      <c r="AC35" s="6"/>
      <c r="AD35" s="6"/>
      <c r="AE35" s="6"/>
      <c r="AF35" s="6"/>
    </row>
    <row r="36" spans="1:32" s="45" customFormat="1" ht="17" customHeight="1" x14ac:dyDescent="0.2">
      <c r="A36" s="38">
        <v>34</v>
      </c>
      <c r="B36" s="39" t="s">
        <v>66</v>
      </c>
      <c r="C36" s="39" t="s">
        <v>67</v>
      </c>
      <c r="D36" s="39" t="s">
        <v>210</v>
      </c>
      <c r="E36" s="14" t="s">
        <v>29</v>
      </c>
      <c r="F36" s="14" t="s">
        <v>146</v>
      </c>
      <c r="G36" s="49"/>
      <c r="H36" s="39" t="s">
        <v>211</v>
      </c>
      <c r="I36" s="14" t="s">
        <v>33</v>
      </c>
      <c r="J36" s="40">
        <v>1.014803240740741</v>
      </c>
      <c r="K36" s="38">
        <v>4</v>
      </c>
      <c r="L36" s="14" t="s">
        <v>34</v>
      </c>
      <c r="M36" s="50">
        <v>7674</v>
      </c>
      <c r="N36" s="39" t="s">
        <v>301</v>
      </c>
      <c r="O36" s="41">
        <v>5674</v>
      </c>
      <c r="P36" s="9">
        <v>1814</v>
      </c>
      <c r="Q36" s="51">
        <v>0.73937972374250704</v>
      </c>
      <c r="R36" s="43"/>
      <c r="S36" s="44"/>
      <c r="T36" s="50">
        <v>2000</v>
      </c>
      <c r="U36" s="51">
        <v>0.26062027625749301</v>
      </c>
      <c r="V36" s="41">
        <v>1600</v>
      </c>
      <c r="W36" s="5"/>
      <c r="X36" s="6"/>
      <c r="Y36" s="6"/>
      <c r="Z36" s="6"/>
      <c r="AA36" s="6"/>
      <c r="AB36" s="6"/>
      <c r="AC36" s="6"/>
      <c r="AD36" s="6"/>
      <c r="AE36" s="6"/>
      <c r="AF36" s="6"/>
    </row>
    <row r="37" spans="1:32" s="45" customFormat="1" ht="17" customHeight="1" x14ac:dyDescent="0.2">
      <c r="A37" s="38">
        <v>35</v>
      </c>
      <c r="B37" s="14" t="s">
        <v>48</v>
      </c>
      <c r="C37" s="39" t="s">
        <v>219</v>
      </c>
      <c r="D37" s="39" t="s">
        <v>220</v>
      </c>
      <c r="E37" s="39" t="s">
        <v>29</v>
      </c>
      <c r="F37" s="12" t="s">
        <v>206</v>
      </c>
      <c r="G37" s="12" t="s">
        <v>221</v>
      </c>
      <c r="H37" s="39" t="s">
        <v>222</v>
      </c>
      <c r="I37" s="39" t="s">
        <v>33</v>
      </c>
      <c r="J37" s="40">
        <v>1.036886574074074</v>
      </c>
      <c r="K37" s="38">
        <v>1</v>
      </c>
      <c r="L37" s="39" t="s">
        <v>53</v>
      </c>
      <c r="M37" s="41">
        <v>6456</v>
      </c>
      <c r="N37" s="39" t="s">
        <v>87</v>
      </c>
      <c r="O37" s="41">
        <v>314</v>
      </c>
      <c r="P37" s="39" t="s">
        <v>294</v>
      </c>
      <c r="Q37" s="42">
        <v>4.8636926889715E-2</v>
      </c>
      <c r="R37" s="43"/>
      <c r="S37" s="44">
        <v>0</v>
      </c>
      <c r="T37" s="41">
        <v>6142</v>
      </c>
      <c r="U37" s="42">
        <v>0.95136307311028501</v>
      </c>
      <c r="V37" s="41">
        <v>3964</v>
      </c>
      <c r="W37" s="5"/>
      <c r="X37" s="6"/>
      <c r="Y37" s="6"/>
      <c r="Z37" s="6"/>
      <c r="AA37" s="6"/>
      <c r="AB37" s="6"/>
      <c r="AC37" s="6"/>
      <c r="AD37" s="6"/>
      <c r="AE37" s="6"/>
      <c r="AF37" s="6"/>
    </row>
    <row r="38" spans="1:32" s="45" customFormat="1" ht="17" customHeight="1" x14ac:dyDescent="0.2">
      <c r="A38" s="38">
        <v>36</v>
      </c>
      <c r="B38" s="14" t="s">
        <v>48</v>
      </c>
      <c r="C38" s="39" t="s">
        <v>133</v>
      </c>
      <c r="D38" s="39" t="s">
        <v>223</v>
      </c>
      <c r="E38" s="39" t="s">
        <v>29</v>
      </c>
      <c r="F38" s="12" t="s">
        <v>315</v>
      </c>
      <c r="G38" s="12" t="s">
        <v>131</v>
      </c>
      <c r="H38" s="39" t="s">
        <v>224</v>
      </c>
      <c r="I38" s="39" t="s">
        <v>33</v>
      </c>
      <c r="J38" s="40">
        <v>1.026226851851852</v>
      </c>
      <c r="K38" s="38">
        <v>1</v>
      </c>
      <c r="L38" s="39" t="s">
        <v>53</v>
      </c>
      <c r="M38" s="41">
        <v>6128</v>
      </c>
      <c r="N38" s="39" t="s">
        <v>87</v>
      </c>
      <c r="O38" s="41">
        <v>4892</v>
      </c>
      <c r="P38" s="39" t="s">
        <v>294</v>
      </c>
      <c r="Q38" s="42">
        <v>0.79830287206266304</v>
      </c>
      <c r="R38" s="43"/>
      <c r="S38" s="47">
        <v>0</v>
      </c>
      <c r="T38" s="41">
        <v>1236</v>
      </c>
      <c r="U38" s="42">
        <v>0.20169712793733699</v>
      </c>
      <c r="V38" s="41">
        <v>526</v>
      </c>
      <c r="W38" s="5"/>
      <c r="X38" s="6"/>
      <c r="Y38" s="6"/>
      <c r="Z38" s="6"/>
      <c r="AA38" s="6"/>
      <c r="AB38" s="6"/>
      <c r="AC38" s="6"/>
      <c r="AD38" s="6"/>
      <c r="AE38" s="6"/>
      <c r="AF38" s="6"/>
    </row>
    <row r="39" spans="1:32" s="45" customFormat="1" ht="17" customHeight="1" x14ac:dyDescent="0.2">
      <c r="A39" s="38">
        <v>37</v>
      </c>
      <c r="B39" s="39" t="s">
        <v>66</v>
      </c>
      <c r="C39" s="39" t="s">
        <v>67</v>
      </c>
      <c r="D39" s="39" t="s">
        <v>208</v>
      </c>
      <c r="E39" s="14" t="s">
        <v>29</v>
      </c>
      <c r="F39" s="14" t="s">
        <v>95</v>
      </c>
      <c r="G39" s="49"/>
      <c r="H39" s="39" t="s">
        <v>209</v>
      </c>
      <c r="I39" s="14" t="s">
        <v>33</v>
      </c>
      <c r="J39" s="40">
        <v>1.025543981481482</v>
      </c>
      <c r="K39" s="38">
        <v>5</v>
      </c>
      <c r="L39" s="14" t="s">
        <v>34</v>
      </c>
      <c r="M39" s="50">
        <v>6109</v>
      </c>
      <c r="N39" s="39" t="s">
        <v>301</v>
      </c>
      <c r="O39" s="41">
        <v>6109</v>
      </c>
      <c r="P39" s="9">
        <v>3699</v>
      </c>
      <c r="Q39" s="51">
        <v>1</v>
      </c>
      <c r="R39" s="55"/>
      <c r="S39" s="48"/>
      <c r="T39" s="50">
        <v>0</v>
      </c>
      <c r="U39" s="51">
        <v>0</v>
      </c>
      <c r="V39" s="41">
        <v>0</v>
      </c>
      <c r="W39" s="5"/>
      <c r="X39" s="6"/>
      <c r="Y39" s="6"/>
      <c r="Z39" s="6"/>
      <c r="AA39" s="6"/>
      <c r="AB39" s="6"/>
      <c r="AC39" s="6"/>
      <c r="AD39" s="6"/>
      <c r="AE39" s="6"/>
      <c r="AF39" s="6"/>
    </row>
    <row r="40" spans="1:32" s="45" customFormat="1" ht="17" customHeight="1" x14ac:dyDescent="0.2">
      <c r="A40" s="38">
        <v>38</v>
      </c>
      <c r="B40" s="14" t="s">
        <v>48</v>
      </c>
      <c r="C40" s="39" t="s">
        <v>83</v>
      </c>
      <c r="D40" s="39" t="s">
        <v>228</v>
      </c>
      <c r="E40" s="39" t="s">
        <v>29</v>
      </c>
      <c r="F40" s="12" t="s">
        <v>64</v>
      </c>
      <c r="G40" s="12" t="s">
        <v>85</v>
      </c>
      <c r="H40" s="39" t="s">
        <v>229</v>
      </c>
      <c r="I40" s="39" t="s">
        <v>33</v>
      </c>
      <c r="J40" s="40">
        <v>1.019895833333333</v>
      </c>
      <c r="K40" s="38">
        <v>18</v>
      </c>
      <c r="L40" s="39" t="s">
        <v>53</v>
      </c>
      <c r="M40" s="41">
        <v>5773</v>
      </c>
      <c r="N40" s="39" t="s">
        <v>87</v>
      </c>
      <c r="O40" s="41">
        <v>5773</v>
      </c>
      <c r="P40" s="39" t="s">
        <v>294</v>
      </c>
      <c r="Q40" s="42">
        <v>1</v>
      </c>
      <c r="R40" s="43"/>
      <c r="S40" s="47">
        <v>0</v>
      </c>
      <c r="T40" s="41">
        <v>0</v>
      </c>
      <c r="U40" s="42">
        <v>0</v>
      </c>
      <c r="V40" s="41">
        <v>0</v>
      </c>
      <c r="W40" s="5"/>
      <c r="X40" s="6"/>
      <c r="Y40" s="6"/>
      <c r="Z40" s="6"/>
      <c r="AA40" s="6"/>
      <c r="AB40" s="6"/>
      <c r="AC40" s="6"/>
      <c r="AD40" s="6"/>
      <c r="AE40" s="6"/>
      <c r="AF40" s="6"/>
    </row>
    <row r="41" spans="1:32" s="45" customFormat="1" ht="17" customHeight="1" x14ac:dyDescent="0.2">
      <c r="A41" s="38">
        <v>39</v>
      </c>
      <c r="B41" s="14" t="s">
        <v>48</v>
      </c>
      <c r="C41" s="39" t="s">
        <v>133</v>
      </c>
      <c r="D41" s="39" t="s">
        <v>230</v>
      </c>
      <c r="E41" s="39" t="s">
        <v>29</v>
      </c>
      <c r="F41" s="12" t="s">
        <v>206</v>
      </c>
      <c r="G41" s="12" t="s">
        <v>221</v>
      </c>
      <c r="H41" s="39" t="s">
        <v>231</v>
      </c>
      <c r="I41" s="39" t="s">
        <v>33</v>
      </c>
      <c r="J41" s="40">
        <v>1.0183796296296299</v>
      </c>
      <c r="K41" s="38">
        <v>1</v>
      </c>
      <c r="L41" s="39" t="s">
        <v>53</v>
      </c>
      <c r="M41" s="41">
        <v>5022</v>
      </c>
      <c r="N41" s="39" t="s">
        <v>87</v>
      </c>
      <c r="O41" s="41">
        <v>70</v>
      </c>
      <c r="P41" s="39" t="s">
        <v>294</v>
      </c>
      <c r="Q41" s="42">
        <v>1.39386698526483E-2</v>
      </c>
      <c r="R41" s="43"/>
      <c r="S41" s="44">
        <v>0</v>
      </c>
      <c r="T41" s="41">
        <v>4952</v>
      </c>
      <c r="U41" s="42">
        <v>0.98606133014735198</v>
      </c>
      <c r="V41" s="41">
        <v>4120</v>
      </c>
      <c r="W41" s="5"/>
      <c r="X41" s="6"/>
      <c r="Y41" s="6"/>
      <c r="Z41" s="6"/>
      <c r="AA41" s="6"/>
      <c r="AB41" s="6"/>
      <c r="AC41" s="6"/>
      <c r="AD41" s="6"/>
      <c r="AE41" s="6"/>
      <c r="AF41" s="6"/>
    </row>
    <row r="42" spans="1:32" s="45" customFormat="1" ht="17" customHeight="1" x14ac:dyDescent="0.2">
      <c r="A42" s="38">
        <v>40</v>
      </c>
      <c r="B42" s="14" t="s">
        <v>48</v>
      </c>
      <c r="C42" s="39" t="s">
        <v>133</v>
      </c>
      <c r="D42" s="39" t="s">
        <v>217</v>
      </c>
      <c r="E42" s="39" t="s">
        <v>29</v>
      </c>
      <c r="F42" s="12" t="s">
        <v>308</v>
      </c>
      <c r="G42" s="12" t="s">
        <v>105</v>
      </c>
      <c r="H42" s="39" t="s">
        <v>218</v>
      </c>
      <c r="I42" s="39" t="s">
        <v>33</v>
      </c>
      <c r="J42" s="40">
        <v>1.0118287037037039</v>
      </c>
      <c r="K42" s="38">
        <v>3</v>
      </c>
      <c r="L42" s="39" t="s">
        <v>53</v>
      </c>
      <c r="M42" s="41">
        <v>4195</v>
      </c>
      <c r="N42" s="39" t="s">
        <v>87</v>
      </c>
      <c r="O42" s="41">
        <v>4195</v>
      </c>
      <c r="P42" s="39" t="s">
        <v>294</v>
      </c>
      <c r="Q42" s="42">
        <v>1</v>
      </c>
      <c r="R42" s="43"/>
      <c r="S42" s="47">
        <v>0</v>
      </c>
      <c r="T42" s="41">
        <v>0</v>
      </c>
      <c r="U42" s="42">
        <v>0</v>
      </c>
      <c r="V42" s="41">
        <v>0</v>
      </c>
      <c r="W42" s="5"/>
      <c r="X42" s="6"/>
      <c r="Y42" s="6"/>
      <c r="Z42" s="6"/>
      <c r="AA42" s="6"/>
      <c r="AB42" s="6"/>
      <c r="AC42" s="6"/>
      <c r="AD42" s="6"/>
      <c r="AE42" s="6"/>
      <c r="AF42" s="6"/>
    </row>
    <row r="43" spans="1:32" s="45" customFormat="1" ht="17" customHeight="1" x14ac:dyDescent="0.2">
      <c r="A43" s="38">
        <v>41</v>
      </c>
      <c r="B43" s="14" t="s">
        <v>48</v>
      </c>
      <c r="C43" s="39" t="s">
        <v>49</v>
      </c>
      <c r="D43" s="39" t="s">
        <v>169</v>
      </c>
      <c r="E43" s="39" t="s">
        <v>29</v>
      </c>
      <c r="F43" s="12" t="s">
        <v>308</v>
      </c>
      <c r="G43" s="12" t="s">
        <v>135</v>
      </c>
      <c r="H43" s="39" t="s">
        <v>170</v>
      </c>
      <c r="I43" s="39" t="s">
        <v>33</v>
      </c>
      <c r="J43" s="40">
        <v>1.053912037037037</v>
      </c>
      <c r="K43" s="38">
        <v>2</v>
      </c>
      <c r="L43" s="39" t="s">
        <v>53</v>
      </c>
      <c r="M43" s="41">
        <v>3337</v>
      </c>
      <c r="N43" s="39" t="s">
        <v>54</v>
      </c>
      <c r="O43" s="41">
        <v>903</v>
      </c>
      <c r="P43" s="39" t="s">
        <v>294</v>
      </c>
      <c r="Q43" s="42">
        <v>0.270602337428828</v>
      </c>
      <c r="R43" s="43"/>
      <c r="S43" s="47">
        <v>0</v>
      </c>
      <c r="T43" s="41">
        <v>2434</v>
      </c>
      <c r="U43" s="42">
        <v>0.729397662571172</v>
      </c>
      <c r="V43" s="41">
        <v>1847</v>
      </c>
      <c r="W43" s="5"/>
      <c r="X43" s="6"/>
      <c r="Y43" s="6"/>
      <c r="Z43" s="6"/>
      <c r="AA43" s="6"/>
      <c r="AB43" s="6"/>
      <c r="AC43" s="6"/>
      <c r="AD43" s="6"/>
      <c r="AE43" s="6"/>
      <c r="AF43" s="6"/>
    </row>
    <row r="44" spans="1:32" s="45" customFormat="1" ht="17" customHeight="1" x14ac:dyDescent="0.2">
      <c r="A44" s="38">
        <v>42</v>
      </c>
      <c r="B44" s="14" t="s">
        <v>48</v>
      </c>
      <c r="C44" s="39" t="s">
        <v>49</v>
      </c>
      <c r="D44" s="39" t="s">
        <v>248</v>
      </c>
      <c r="E44" s="39" t="s">
        <v>29</v>
      </c>
      <c r="F44" s="14" t="s">
        <v>308</v>
      </c>
      <c r="G44" s="49"/>
      <c r="H44" s="39" t="s">
        <v>249</v>
      </c>
      <c r="I44" s="14" t="s">
        <v>33</v>
      </c>
      <c r="J44" s="40">
        <v>1.0059953703703699</v>
      </c>
      <c r="K44" s="38">
        <v>20</v>
      </c>
      <c r="L44" s="14" t="s">
        <v>53</v>
      </c>
      <c r="M44" s="50">
        <v>3191</v>
      </c>
      <c r="N44" s="39" t="s">
        <v>54</v>
      </c>
      <c r="O44" s="41">
        <v>3191</v>
      </c>
      <c r="P44" s="39" t="s">
        <v>294</v>
      </c>
      <c r="Q44" s="51">
        <v>1</v>
      </c>
      <c r="R44" s="43"/>
      <c r="S44" s="48">
        <v>0</v>
      </c>
      <c r="T44" s="41">
        <v>0</v>
      </c>
      <c r="U44" s="51">
        <v>0</v>
      </c>
      <c r="V44" s="41">
        <v>0</v>
      </c>
      <c r="W44" s="5"/>
      <c r="X44" s="6"/>
      <c r="Y44" s="6"/>
      <c r="Z44" s="6"/>
      <c r="AA44" s="6"/>
      <c r="AB44" s="6"/>
      <c r="AC44" s="6"/>
      <c r="AD44" s="6"/>
      <c r="AE44" s="6"/>
      <c r="AF44" s="6"/>
    </row>
    <row r="45" spans="1:32" s="45" customFormat="1" ht="17" customHeight="1" x14ac:dyDescent="0.2">
      <c r="A45" s="38">
        <v>43</v>
      </c>
      <c r="B45" s="14" t="s">
        <v>48</v>
      </c>
      <c r="C45" s="39" t="s">
        <v>49</v>
      </c>
      <c r="D45" s="39" t="s">
        <v>241</v>
      </c>
      <c r="E45" s="39" t="s">
        <v>29</v>
      </c>
      <c r="F45" s="14" t="s">
        <v>180</v>
      </c>
      <c r="G45" s="14" t="s">
        <v>242</v>
      </c>
      <c r="H45" s="39" t="s">
        <v>243</v>
      </c>
      <c r="I45" s="14" t="s">
        <v>33</v>
      </c>
      <c r="J45" s="40">
        <v>1.0351736111111109</v>
      </c>
      <c r="K45" s="38">
        <v>2</v>
      </c>
      <c r="L45" s="14" t="s">
        <v>53</v>
      </c>
      <c r="M45" s="50">
        <v>3162</v>
      </c>
      <c r="N45" s="39" t="s">
        <v>54</v>
      </c>
      <c r="O45" s="41">
        <v>2636</v>
      </c>
      <c r="P45" s="39" t="s">
        <v>294</v>
      </c>
      <c r="Q45" s="51">
        <v>0.83364958886780505</v>
      </c>
      <c r="R45" s="43"/>
      <c r="S45" s="48">
        <v>0</v>
      </c>
      <c r="T45" s="41">
        <v>526</v>
      </c>
      <c r="U45" s="51">
        <v>0.16635041113219501</v>
      </c>
      <c r="V45" s="41">
        <v>358</v>
      </c>
      <c r="W45" s="5"/>
      <c r="X45" s="6"/>
      <c r="Y45" s="6"/>
      <c r="Z45" s="6"/>
      <c r="AA45" s="6"/>
      <c r="AB45" s="6"/>
      <c r="AC45" s="6"/>
      <c r="AD45" s="6"/>
      <c r="AE45" s="6"/>
      <c r="AF45" s="6"/>
    </row>
    <row r="46" spans="1:32" s="45" customFormat="1" ht="17" customHeight="1" x14ac:dyDescent="0.2">
      <c r="A46" s="38">
        <v>44</v>
      </c>
      <c r="B46" s="14" t="s">
        <v>48</v>
      </c>
      <c r="C46" s="39" t="s">
        <v>49</v>
      </c>
      <c r="D46" s="39" t="s">
        <v>232</v>
      </c>
      <c r="E46" s="39" t="s">
        <v>29</v>
      </c>
      <c r="F46" s="14" t="s">
        <v>30</v>
      </c>
      <c r="G46" s="14" t="s">
        <v>119</v>
      </c>
      <c r="H46" s="39" t="s">
        <v>233</v>
      </c>
      <c r="I46" s="39" t="s">
        <v>33</v>
      </c>
      <c r="J46" s="40">
        <v>1.011585648148148</v>
      </c>
      <c r="K46" s="38">
        <v>4</v>
      </c>
      <c r="L46" s="14" t="s">
        <v>53</v>
      </c>
      <c r="M46" s="50">
        <v>2735</v>
      </c>
      <c r="N46" s="39" t="s">
        <v>54</v>
      </c>
      <c r="O46" s="41">
        <v>1361</v>
      </c>
      <c r="P46" s="39" t="s">
        <v>294</v>
      </c>
      <c r="Q46" s="51">
        <v>0.49762340036563102</v>
      </c>
      <c r="R46" s="43"/>
      <c r="S46" s="48">
        <v>0</v>
      </c>
      <c r="T46" s="41">
        <v>1374</v>
      </c>
      <c r="U46" s="51">
        <v>0.50237659963436898</v>
      </c>
      <c r="V46" s="41">
        <v>1095</v>
      </c>
      <c r="W46" s="5"/>
      <c r="X46" s="6"/>
      <c r="Y46" s="6"/>
      <c r="Z46" s="6"/>
      <c r="AA46" s="6"/>
      <c r="AB46" s="6"/>
      <c r="AC46" s="6"/>
      <c r="AD46" s="6"/>
      <c r="AE46" s="6"/>
      <c r="AF46" s="6"/>
    </row>
    <row r="47" spans="1:32" s="45" customFormat="1" ht="17" customHeight="1" x14ac:dyDescent="0.2">
      <c r="A47" s="38">
        <v>45</v>
      </c>
      <c r="B47" s="14" t="s">
        <v>48</v>
      </c>
      <c r="C47" s="39" t="s">
        <v>49</v>
      </c>
      <c r="D47" s="39" t="s">
        <v>237</v>
      </c>
      <c r="E47" s="39" t="s">
        <v>29</v>
      </c>
      <c r="F47" s="14" t="s">
        <v>308</v>
      </c>
      <c r="G47" s="14" t="s">
        <v>105</v>
      </c>
      <c r="H47" s="39" t="s">
        <v>238</v>
      </c>
      <c r="I47" s="14" t="s">
        <v>33</v>
      </c>
      <c r="J47" s="38">
        <v>0</v>
      </c>
      <c r="K47" s="38">
        <v>0</v>
      </c>
      <c r="L47" s="14" t="s">
        <v>53</v>
      </c>
      <c r="M47" s="50">
        <v>2474</v>
      </c>
      <c r="N47" s="39" t="s">
        <v>54</v>
      </c>
      <c r="O47" s="41">
        <v>2474</v>
      </c>
      <c r="P47" s="39" t="s">
        <v>294</v>
      </c>
      <c r="Q47" s="51">
        <v>1</v>
      </c>
      <c r="R47" s="43"/>
      <c r="S47" s="48">
        <v>0</v>
      </c>
      <c r="T47" s="41">
        <v>0</v>
      </c>
      <c r="U47" s="51">
        <v>0</v>
      </c>
      <c r="V47" s="41">
        <v>0</v>
      </c>
      <c r="W47" s="5"/>
      <c r="X47" s="6"/>
      <c r="Y47" s="6"/>
      <c r="Z47" s="6"/>
      <c r="AA47" s="6"/>
      <c r="AB47" s="6"/>
      <c r="AC47" s="6"/>
      <c r="AD47" s="6"/>
      <c r="AE47" s="6"/>
      <c r="AF47" s="6"/>
    </row>
    <row r="48" spans="1:32" s="45" customFormat="1" ht="17" customHeight="1" x14ac:dyDescent="0.2">
      <c r="A48" s="38">
        <v>46</v>
      </c>
      <c r="B48" s="39" t="s">
        <v>66</v>
      </c>
      <c r="C48" s="39" t="s">
        <v>214</v>
      </c>
      <c r="D48" s="39" t="s">
        <v>215</v>
      </c>
      <c r="E48" s="14" t="s">
        <v>29</v>
      </c>
      <c r="F48" s="14" t="s">
        <v>206</v>
      </c>
      <c r="G48" s="49"/>
      <c r="H48" s="39" t="s">
        <v>216</v>
      </c>
      <c r="I48" s="14" t="s">
        <v>33</v>
      </c>
      <c r="J48" s="40">
        <v>1.011319444444444</v>
      </c>
      <c r="K48" s="38">
        <v>62</v>
      </c>
      <c r="L48" s="14" t="s">
        <v>34</v>
      </c>
      <c r="M48" s="50">
        <v>2444</v>
      </c>
      <c r="N48" s="39" t="s">
        <v>301</v>
      </c>
      <c r="O48" s="41">
        <v>2444</v>
      </c>
      <c r="P48" s="9">
        <v>339</v>
      </c>
      <c r="Q48" s="51">
        <v>1</v>
      </c>
      <c r="R48" s="43"/>
      <c r="S48" s="48"/>
      <c r="T48" s="50">
        <v>0</v>
      </c>
      <c r="U48" s="51">
        <v>0</v>
      </c>
      <c r="V48" s="41">
        <v>0</v>
      </c>
      <c r="W48" s="5"/>
      <c r="X48" s="6"/>
      <c r="Y48" s="6"/>
      <c r="Z48" s="6"/>
      <c r="AA48" s="6"/>
      <c r="AB48" s="6"/>
      <c r="AC48" s="6"/>
      <c r="AD48" s="6"/>
      <c r="AE48" s="6"/>
      <c r="AF48" s="6"/>
    </row>
    <row r="49" spans="1:32" s="45" customFormat="1" ht="17" customHeight="1" x14ac:dyDescent="0.2">
      <c r="A49" s="96">
        <v>47</v>
      </c>
      <c r="B49" s="13" t="s">
        <v>48</v>
      </c>
      <c r="C49" s="22" t="s">
        <v>49</v>
      </c>
      <c r="D49" s="22" t="s">
        <v>244</v>
      </c>
      <c r="E49" s="22" t="s">
        <v>29</v>
      </c>
      <c r="F49" s="13" t="s">
        <v>146</v>
      </c>
      <c r="G49" s="13" t="s">
        <v>147</v>
      </c>
      <c r="H49" s="22" t="s">
        <v>245</v>
      </c>
      <c r="I49" s="13" t="s">
        <v>33</v>
      </c>
      <c r="J49" s="95">
        <v>1.0101851851851851</v>
      </c>
      <c r="K49" s="96">
        <v>8</v>
      </c>
      <c r="L49" s="13" t="s">
        <v>163</v>
      </c>
      <c r="M49" s="98">
        <v>2019</v>
      </c>
      <c r="N49" s="22" t="s">
        <v>54</v>
      </c>
      <c r="O49" s="99">
        <v>2019</v>
      </c>
      <c r="P49" s="119" t="s">
        <v>294</v>
      </c>
      <c r="Q49" s="100">
        <v>1</v>
      </c>
      <c r="R49" s="120"/>
      <c r="S49" s="102">
        <v>0</v>
      </c>
      <c r="T49" s="99">
        <v>0</v>
      </c>
      <c r="U49" s="100">
        <v>0</v>
      </c>
      <c r="V49" s="99">
        <v>0</v>
      </c>
      <c r="W49" s="29"/>
      <c r="X49" s="6"/>
      <c r="Y49" s="6"/>
      <c r="Z49" s="6"/>
      <c r="AA49" s="6"/>
      <c r="AB49" s="6"/>
      <c r="AC49" s="6"/>
      <c r="AD49" s="6"/>
      <c r="AE49" s="6"/>
      <c r="AF49" s="6"/>
    </row>
    <row r="50" spans="1:32" s="45" customFormat="1" ht="17" customHeight="1" x14ac:dyDescent="0.2">
      <c r="A50" s="96">
        <v>48</v>
      </c>
      <c r="B50" s="13" t="s">
        <v>48</v>
      </c>
      <c r="C50" s="22" t="s">
        <v>49</v>
      </c>
      <c r="D50" s="22" t="s">
        <v>252</v>
      </c>
      <c r="E50" s="22" t="s">
        <v>29</v>
      </c>
      <c r="F50" s="13" t="s">
        <v>206</v>
      </c>
      <c r="G50" s="13" t="s">
        <v>253</v>
      </c>
      <c r="H50" s="22" t="s">
        <v>254</v>
      </c>
      <c r="I50" s="22" t="s">
        <v>33</v>
      </c>
      <c r="J50" s="95">
        <v>1.143657407407408</v>
      </c>
      <c r="K50" s="96">
        <v>4</v>
      </c>
      <c r="L50" s="13" t="s">
        <v>163</v>
      </c>
      <c r="M50" s="98">
        <v>1661</v>
      </c>
      <c r="N50" s="22" t="s">
        <v>54</v>
      </c>
      <c r="O50" s="99">
        <v>1661</v>
      </c>
      <c r="P50" s="119" t="s">
        <v>294</v>
      </c>
      <c r="Q50" s="100">
        <v>1</v>
      </c>
      <c r="R50" s="120"/>
      <c r="S50" s="102">
        <v>0</v>
      </c>
      <c r="T50" s="99">
        <v>0</v>
      </c>
      <c r="U50" s="100">
        <v>0</v>
      </c>
      <c r="V50" s="99">
        <v>0</v>
      </c>
      <c r="W50" s="29"/>
      <c r="X50" s="24"/>
      <c r="Y50" s="24"/>
      <c r="Z50" s="24"/>
      <c r="AA50" s="24"/>
      <c r="AB50" s="24"/>
      <c r="AC50" s="24"/>
      <c r="AD50" s="24"/>
      <c r="AE50" s="24"/>
      <c r="AF50" s="24"/>
    </row>
    <row r="51" spans="1:32" s="45" customFormat="1" ht="17" customHeight="1" x14ac:dyDescent="0.2">
      <c r="A51" s="96">
        <v>49</v>
      </c>
      <c r="B51" s="13" t="s">
        <v>48</v>
      </c>
      <c r="C51" s="16" t="s">
        <v>83</v>
      </c>
      <c r="D51" s="16" t="s">
        <v>259</v>
      </c>
      <c r="E51" s="16" t="s">
        <v>29</v>
      </c>
      <c r="F51" s="31" t="s">
        <v>206</v>
      </c>
      <c r="G51" s="25"/>
      <c r="H51" s="16" t="s">
        <v>260</v>
      </c>
      <c r="I51" s="16" t="s">
        <v>33</v>
      </c>
      <c r="J51" s="94">
        <v>1.0839467592592591</v>
      </c>
      <c r="K51" s="93">
        <v>2</v>
      </c>
      <c r="L51" s="16" t="s">
        <v>163</v>
      </c>
      <c r="M51" s="118">
        <v>1547</v>
      </c>
      <c r="N51" s="16" t="s">
        <v>87</v>
      </c>
      <c r="O51" s="118">
        <v>1547</v>
      </c>
      <c r="P51" s="121" t="s">
        <v>294</v>
      </c>
      <c r="Q51" s="122">
        <v>1</v>
      </c>
      <c r="R51" s="123"/>
      <c r="S51" s="124">
        <v>0</v>
      </c>
      <c r="T51" s="118">
        <v>0</v>
      </c>
      <c r="U51" s="122">
        <v>0</v>
      </c>
      <c r="V51" s="118">
        <v>0</v>
      </c>
      <c r="W51" s="5"/>
      <c r="X51" s="6"/>
      <c r="Y51" s="6"/>
      <c r="Z51" s="6"/>
      <c r="AA51" s="6"/>
      <c r="AB51" s="6"/>
      <c r="AC51" s="6"/>
      <c r="AD51" s="6"/>
      <c r="AE51" s="6"/>
      <c r="AF51" s="6"/>
    </row>
    <row r="52" spans="1:32" s="45" customFormat="1" ht="15" customHeight="1" x14ac:dyDescent="0.2">
      <c r="A52" s="96">
        <v>50</v>
      </c>
      <c r="B52" s="13" t="s">
        <v>48</v>
      </c>
      <c r="C52" s="22" t="s">
        <v>49</v>
      </c>
      <c r="D52" s="22" t="s">
        <v>250</v>
      </c>
      <c r="E52" s="22" t="s">
        <v>29</v>
      </c>
      <c r="F52" s="13" t="s">
        <v>64</v>
      </c>
      <c r="G52" s="13" t="s">
        <v>85</v>
      </c>
      <c r="H52" s="22" t="s">
        <v>251</v>
      </c>
      <c r="I52" s="22" t="s">
        <v>33</v>
      </c>
      <c r="J52" s="95">
        <v>1.021759259259259</v>
      </c>
      <c r="K52" s="96">
        <v>4</v>
      </c>
      <c r="L52" s="13" t="s">
        <v>53</v>
      </c>
      <c r="M52" s="98">
        <v>1523</v>
      </c>
      <c r="N52" s="22" t="s">
        <v>54</v>
      </c>
      <c r="O52" s="99">
        <v>1523</v>
      </c>
      <c r="P52" s="119" t="s">
        <v>294</v>
      </c>
      <c r="Q52" s="100">
        <v>1</v>
      </c>
      <c r="R52" s="120"/>
      <c r="S52" s="102">
        <v>0</v>
      </c>
      <c r="T52" s="99">
        <v>0</v>
      </c>
      <c r="U52" s="100">
        <v>0</v>
      </c>
      <c r="V52" s="99">
        <v>0</v>
      </c>
      <c r="W52" s="29"/>
      <c r="X52" s="24"/>
      <c r="Y52" s="24"/>
      <c r="Z52" s="24"/>
      <c r="AA52" s="24"/>
      <c r="AB52" s="24"/>
      <c r="AC52" s="24"/>
      <c r="AD52" s="24"/>
      <c r="AE52" s="24"/>
      <c r="AF52" s="24"/>
    </row>
    <row r="53" spans="1:32" s="45" customFormat="1" ht="15" customHeight="1" x14ac:dyDescent="0.2">
      <c r="A53" s="96">
        <v>51</v>
      </c>
      <c r="B53" s="13" t="s">
        <v>48</v>
      </c>
      <c r="C53" s="16" t="s">
        <v>83</v>
      </c>
      <c r="D53" s="16" t="s">
        <v>255</v>
      </c>
      <c r="E53" s="16" t="s">
        <v>29</v>
      </c>
      <c r="F53" s="31" t="s">
        <v>206</v>
      </c>
      <c r="G53" s="25"/>
      <c r="H53" s="16" t="s">
        <v>256</v>
      </c>
      <c r="I53" s="16" t="s">
        <v>33</v>
      </c>
      <c r="J53" s="94">
        <v>1.083321759259259</v>
      </c>
      <c r="K53" s="93">
        <v>3</v>
      </c>
      <c r="L53" s="16" t="s">
        <v>163</v>
      </c>
      <c r="M53" s="118">
        <v>1152</v>
      </c>
      <c r="N53" s="16" t="s">
        <v>87</v>
      </c>
      <c r="O53" s="118">
        <v>1152</v>
      </c>
      <c r="P53" s="121" t="s">
        <v>294</v>
      </c>
      <c r="Q53" s="122">
        <v>1</v>
      </c>
      <c r="R53" s="123"/>
      <c r="S53" s="124">
        <v>0</v>
      </c>
      <c r="T53" s="118">
        <v>0</v>
      </c>
      <c r="U53" s="122">
        <v>0</v>
      </c>
      <c r="V53" s="118">
        <v>0</v>
      </c>
      <c r="W53" s="5"/>
      <c r="X53" s="6"/>
      <c r="Y53" s="6"/>
      <c r="Z53" s="6"/>
      <c r="AA53" s="6"/>
      <c r="AB53" s="6"/>
      <c r="AC53" s="6"/>
      <c r="AD53" s="6"/>
      <c r="AE53" s="6"/>
      <c r="AF53" s="6"/>
    </row>
    <row r="54" spans="1:32" s="45" customFormat="1" ht="15" customHeight="1" x14ac:dyDescent="0.2">
      <c r="A54" s="96">
        <v>52</v>
      </c>
      <c r="B54" s="13" t="s">
        <v>48</v>
      </c>
      <c r="C54" s="22" t="s">
        <v>49</v>
      </c>
      <c r="D54" s="22" t="s">
        <v>316</v>
      </c>
      <c r="E54" s="22" t="s">
        <v>29</v>
      </c>
      <c r="F54" s="13" t="s">
        <v>308</v>
      </c>
      <c r="G54" s="13" t="s">
        <v>105</v>
      </c>
      <c r="H54" s="22" t="s">
        <v>317</v>
      </c>
      <c r="I54" s="13" t="s">
        <v>33</v>
      </c>
      <c r="J54" s="96">
        <v>0</v>
      </c>
      <c r="K54" s="96">
        <v>0</v>
      </c>
      <c r="L54" s="13" t="s">
        <v>53</v>
      </c>
      <c r="M54" s="98">
        <v>1141</v>
      </c>
      <c r="N54" s="22" t="s">
        <v>54</v>
      </c>
      <c r="O54" s="99">
        <v>881</v>
      </c>
      <c r="P54" s="119" t="s">
        <v>294</v>
      </c>
      <c r="Q54" s="100">
        <v>0.77212971078001802</v>
      </c>
      <c r="R54" s="120"/>
      <c r="S54" s="102">
        <v>0</v>
      </c>
      <c r="T54" s="99">
        <v>260</v>
      </c>
      <c r="U54" s="100">
        <v>0.22787028921998201</v>
      </c>
      <c r="V54" s="99">
        <v>153</v>
      </c>
      <c r="W54" s="29"/>
      <c r="X54" s="24"/>
      <c r="Y54" s="24"/>
      <c r="Z54" s="24"/>
      <c r="AA54" s="24"/>
      <c r="AB54" s="24"/>
      <c r="AC54" s="24"/>
      <c r="AD54" s="24"/>
      <c r="AE54" s="24"/>
      <c r="AF54" s="24"/>
    </row>
    <row r="55" spans="1:32" s="45" customFormat="1" ht="15" customHeight="1" x14ac:dyDescent="0.2">
      <c r="A55" s="96">
        <v>53</v>
      </c>
      <c r="B55" s="13" t="s">
        <v>48</v>
      </c>
      <c r="C55" s="16" t="s">
        <v>133</v>
      </c>
      <c r="D55" s="16" t="s">
        <v>257</v>
      </c>
      <c r="E55" s="16" t="s">
        <v>29</v>
      </c>
      <c r="F55" s="31" t="s">
        <v>206</v>
      </c>
      <c r="G55" s="31" t="s">
        <v>221</v>
      </c>
      <c r="H55" s="16" t="s">
        <v>258</v>
      </c>
      <c r="I55" s="16" t="s">
        <v>33</v>
      </c>
      <c r="J55" s="93">
        <v>0</v>
      </c>
      <c r="K55" s="93">
        <v>0</v>
      </c>
      <c r="L55" s="16" t="s">
        <v>163</v>
      </c>
      <c r="M55" s="118">
        <v>850</v>
      </c>
      <c r="N55" s="16" t="s">
        <v>87</v>
      </c>
      <c r="O55" s="93">
        <v>80</v>
      </c>
      <c r="P55" s="121" t="s">
        <v>294</v>
      </c>
      <c r="Q55" s="122">
        <v>9.41176470588235E-2</v>
      </c>
      <c r="R55" s="123"/>
      <c r="S55" s="124">
        <v>0</v>
      </c>
      <c r="T55" s="118">
        <v>770</v>
      </c>
      <c r="U55" s="122">
        <v>0.90588235294117603</v>
      </c>
      <c r="V55" s="118">
        <v>640</v>
      </c>
      <c r="W55" s="5"/>
      <c r="X55" s="6"/>
      <c r="Y55" s="6"/>
      <c r="Z55" s="6"/>
      <c r="AA55" s="6"/>
      <c r="AB55" s="6"/>
      <c r="AC55" s="6"/>
      <c r="AD55" s="6"/>
      <c r="AE55" s="6"/>
      <c r="AF55" s="6"/>
    </row>
    <row r="56" spans="1:32" s="45" customFormat="1" ht="15" customHeight="1" x14ac:dyDescent="0.2">
      <c r="A56" s="96">
        <v>54</v>
      </c>
      <c r="B56" s="13" t="s">
        <v>48</v>
      </c>
      <c r="C56" s="22" t="s">
        <v>49</v>
      </c>
      <c r="D56" s="16" t="s">
        <v>164</v>
      </c>
      <c r="E56" s="16" t="s">
        <v>29</v>
      </c>
      <c r="F56" s="31" t="s">
        <v>308</v>
      </c>
      <c r="G56" s="25"/>
      <c r="H56" s="16" t="s">
        <v>165</v>
      </c>
      <c r="I56" s="16" t="s">
        <v>33</v>
      </c>
      <c r="J56" s="94">
        <v>1.028078703703704</v>
      </c>
      <c r="K56" s="93">
        <v>1</v>
      </c>
      <c r="L56" s="16" t="s">
        <v>53</v>
      </c>
      <c r="M56" s="118">
        <v>691</v>
      </c>
      <c r="N56" s="16" t="s">
        <v>54</v>
      </c>
      <c r="O56" s="118">
        <v>691</v>
      </c>
      <c r="P56" s="121" t="s">
        <v>294</v>
      </c>
      <c r="Q56" s="122">
        <v>1</v>
      </c>
      <c r="R56" s="123"/>
      <c r="S56" s="124">
        <v>0</v>
      </c>
      <c r="T56" s="118">
        <v>0</v>
      </c>
      <c r="U56" s="122">
        <v>0</v>
      </c>
      <c r="V56" s="118">
        <v>0</v>
      </c>
      <c r="W56" s="5"/>
      <c r="X56" s="6"/>
      <c r="Y56" s="6"/>
      <c r="Z56" s="6"/>
      <c r="AA56" s="6"/>
      <c r="AB56" s="6"/>
      <c r="AC56" s="6"/>
      <c r="AD56" s="6"/>
      <c r="AE56" s="6"/>
      <c r="AF56" s="6"/>
    </row>
    <row r="57" spans="1:32" s="45" customFormat="1" ht="15" customHeight="1" x14ac:dyDescent="0.2">
      <c r="A57" s="96">
        <v>55</v>
      </c>
      <c r="B57" s="13" t="s">
        <v>48</v>
      </c>
      <c r="C57" s="22" t="s">
        <v>49</v>
      </c>
      <c r="D57" s="16" t="s">
        <v>239</v>
      </c>
      <c r="E57" s="16" t="s">
        <v>29</v>
      </c>
      <c r="F57" s="31" t="s">
        <v>308</v>
      </c>
      <c r="G57" s="31" t="s">
        <v>135</v>
      </c>
      <c r="H57" s="16" t="s">
        <v>240</v>
      </c>
      <c r="I57" s="16" t="s">
        <v>33</v>
      </c>
      <c r="J57" s="94">
        <v>1.0249768518518521</v>
      </c>
      <c r="K57" s="93">
        <v>1</v>
      </c>
      <c r="L57" s="16" t="s">
        <v>53</v>
      </c>
      <c r="M57" s="118">
        <v>687</v>
      </c>
      <c r="N57" s="16" t="s">
        <v>54</v>
      </c>
      <c r="O57" s="118">
        <v>687</v>
      </c>
      <c r="P57" s="121" t="s">
        <v>294</v>
      </c>
      <c r="Q57" s="122">
        <v>1</v>
      </c>
      <c r="R57" s="123"/>
      <c r="S57" s="124">
        <v>0</v>
      </c>
      <c r="T57" s="118">
        <v>0</v>
      </c>
      <c r="U57" s="122">
        <v>0</v>
      </c>
      <c r="V57" s="118">
        <v>0</v>
      </c>
      <c r="W57" s="5"/>
      <c r="X57" s="6"/>
      <c r="Y57" s="6"/>
      <c r="Z57" s="6"/>
      <c r="AA57" s="6"/>
      <c r="AB57" s="6"/>
      <c r="AC57" s="6"/>
      <c r="AD57" s="6"/>
      <c r="AE57" s="6"/>
      <c r="AF57" s="6"/>
    </row>
    <row r="58" spans="1:32" s="45" customFormat="1" ht="15" customHeight="1" x14ac:dyDescent="0.2">
      <c r="A58" s="96">
        <v>56</v>
      </c>
      <c r="B58" s="22" t="s">
        <v>66</v>
      </c>
      <c r="C58" s="22" t="s">
        <v>67</v>
      </c>
      <c r="D58" s="22" t="s">
        <v>264</v>
      </c>
      <c r="E58" s="13" t="s">
        <v>29</v>
      </c>
      <c r="F58" s="13" t="s">
        <v>64</v>
      </c>
      <c r="G58" s="13" t="s">
        <v>85</v>
      </c>
      <c r="H58" s="22" t="s">
        <v>265</v>
      </c>
      <c r="I58" s="13" t="s">
        <v>33</v>
      </c>
      <c r="J58" s="94"/>
      <c r="K58" s="93">
        <v>0</v>
      </c>
      <c r="L58" s="13" t="s">
        <v>34</v>
      </c>
      <c r="M58" s="98">
        <v>672</v>
      </c>
      <c r="N58" s="22" t="s">
        <v>301</v>
      </c>
      <c r="O58" s="118">
        <v>672</v>
      </c>
      <c r="P58" s="125">
        <v>222</v>
      </c>
      <c r="Q58" s="100">
        <v>1</v>
      </c>
      <c r="R58" s="101"/>
      <c r="S58" s="102"/>
      <c r="T58" s="98">
        <v>0</v>
      </c>
      <c r="U58" s="100">
        <v>0</v>
      </c>
      <c r="V58" s="118">
        <v>0</v>
      </c>
      <c r="W58" s="23"/>
      <c r="X58" s="24"/>
      <c r="Y58" s="24"/>
      <c r="Z58" s="24"/>
      <c r="AA58" s="24"/>
      <c r="AB58" s="24"/>
      <c r="AC58" s="24"/>
      <c r="AD58" s="24"/>
      <c r="AE58" s="24"/>
      <c r="AF58" s="24"/>
    </row>
    <row r="59" spans="1:32" s="45" customFormat="1" ht="15" customHeight="1" x14ac:dyDescent="0.2">
      <c r="A59" s="96">
        <v>57</v>
      </c>
      <c r="B59" s="13" t="s">
        <v>271</v>
      </c>
      <c r="C59" s="22" t="s">
        <v>272</v>
      </c>
      <c r="D59" s="22" t="s">
        <v>273</v>
      </c>
      <c r="E59" s="22" t="s">
        <v>29</v>
      </c>
      <c r="F59" s="13" t="s">
        <v>318</v>
      </c>
      <c r="G59" s="13" t="s">
        <v>153</v>
      </c>
      <c r="H59" s="22" t="s">
        <v>274</v>
      </c>
      <c r="I59" s="22" t="s">
        <v>33</v>
      </c>
      <c r="J59" s="95">
        <v>1.0103009259259259</v>
      </c>
      <c r="K59" s="96">
        <v>3</v>
      </c>
      <c r="L59" s="13" t="s">
        <v>41</v>
      </c>
      <c r="M59" s="98">
        <v>651</v>
      </c>
      <c r="N59" s="22" t="s">
        <v>35</v>
      </c>
      <c r="O59" s="96">
        <v>651</v>
      </c>
      <c r="P59" s="126"/>
      <c r="Q59" s="100">
        <v>1</v>
      </c>
      <c r="R59" s="120"/>
      <c r="S59" s="102">
        <v>0</v>
      </c>
      <c r="T59" s="99">
        <v>0</v>
      </c>
      <c r="U59" s="100">
        <v>0</v>
      </c>
      <c r="V59" s="99">
        <v>0</v>
      </c>
      <c r="W59" s="29"/>
      <c r="X59" s="24"/>
      <c r="Y59" s="24"/>
      <c r="Z59" s="24"/>
      <c r="AA59" s="24"/>
      <c r="AB59" s="24"/>
      <c r="AC59" s="24"/>
      <c r="AD59" s="24"/>
      <c r="AE59" s="24"/>
      <c r="AF59" s="24"/>
    </row>
    <row r="60" spans="1:32" s="45" customFormat="1" ht="15" customHeight="1" x14ac:dyDescent="0.2">
      <c r="A60" s="96">
        <v>58</v>
      </c>
      <c r="B60" s="22" t="s">
        <v>66</v>
      </c>
      <c r="C60" s="22" t="s">
        <v>214</v>
      </c>
      <c r="D60" s="22" t="s">
        <v>266</v>
      </c>
      <c r="E60" s="13" t="s">
        <v>29</v>
      </c>
      <c r="F60" s="13" t="s">
        <v>180</v>
      </c>
      <c r="G60" s="13" t="s">
        <v>267</v>
      </c>
      <c r="H60" s="22" t="s">
        <v>268</v>
      </c>
      <c r="I60" s="13" t="s">
        <v>33</v>
      </c>
      <c r="J60" s="94">
        <v>1.0223958333333329</v>
      </c>
      <c r="K60" s="93">
        <v>2</v>
      </c>
      <c r="L60" s="13" t="s">
        <v>34</v>
      </c>
      <c r="M60" s="98">
        <v>586</v>
      </c>
      <c r="N60" s="22" t="s">
        <v>301</v>
      </c>
      <c r="O60" s="118">
        <v>586</v>
      </c>
      <c r="P60" s="125">
        <v>117</v>
      </c>
      <c r="Q60" s="100">
        <v>1</v>
      </c>
      <c r="R60" s="120"/>
      <c r="S60" s="126"/>
      <c r="T60" s="98">
        <v>0</v>
      </c>
      <c r="U60" s="100">
        <v>0</v>
      </c>
      <c r="V60" s="118">
        <v>0</v>
      </c>
      <c r="W60" s="23"/>
      <c r="X60" s="24"/>
      <c r="Y60" s="24"/>
      <c r="Z60" s="24"/>
      <c r="AA60" s="24"/>
      <c r="AB60" s="24"/>
      <c r="AC60" s="24"/>
      <c r="AD60" s="24"/>
      <c r="AE60" s="24"/>
      <c r="AF60" s="24"/>
    </row>
    <row r="61" spans="1:32" s="45" customFormat="1" ht="15" customHeight="1" x14ac:dyDescent="0.2">
      <c r="A61" s="96">
        <v>59</v>
      </c>
      <c r="B61" s="22" t="s">
        <v>66</v>
      </c>
      <c r="C61" s="22" t="s">
        <v>214</v>
      </c>
      <c r="D61" s="22" t="s">
        <v>261</v>
      </c>
      <c r="E61" s="13" t="s">
        <v>29</v>
      </c>
      <c r="F61" s="13" t="s">
        <v>206</v>
      </c>
      <c r="G61" s="13" t="s">
        <v>262</v>
      </c>
      <c r="H61" s="22" t="s">
        <v>263</v>
      </c>
      <c r="I61" s="13" t="s">
        <v>33</v>
      </c>
      <c r="J61" s="94">
        <v>1.0228009259259261</v>
      </c>
      <c r="K61" s="93">
        <v>2</v>
      </c>
      <c r="L61" s="13" t="s">
        <v>34</v>
      </c>
      <c r="M61" s="98">
        <v>544</v>
      </c>
      <c r="N61" s="22" t="s">
        <v>301</v>
      </c>
      <c r="O61" s="118">
        <v>544</v>
      </c>
      <c r="P61" s="125">
        <v>126</v>
      </c>
      <c r="Q61" s="100">
        <v>1</v>
      </c>
      <c r="R61" s="120"/>
      <c r="S61" s="102"/>
      <c r="T61" s="98">
        <v>0</v>
      </c>
      <c r="U61" s="100">
        <v>0</v>
      </c>
      <c r="V61" s="118">
        <v>0</v>
      </c>
      <c r="W61" s="23"/>
      <c r="X61" s="24"/>
      <c r="Y61" s="24"/>
      <c r="Z61" s="24"/>
      <c r="AA61" s="24"/>
      <c r="AB61" s="24"/>
      <c r="AC61" s="24"/>
      <c r="AD61" s="24"/>
      <c r="AE61" s="24"/>
      <c r="AF61" s="24"/>
    </row>
    <row r="62" spans="1:32" s="45" customFormat="1" ht="15" customHeight="1" x14ac:dyDescent="0.2">
      <c r="A62" s="96">
        <v>60</v>
      </c>
      <c r="B62" s="13" t="s">
        <v>66</v>
      </c>
      <c r="C62" s="22" t="s">
        <v>67</v>
      </c>
      <c r="D62" s="22" t="s">
        <v>269</v>
      </c>
      <c r="E62" s="22" t="s">
        <v>29</v>
      </c>
      <c r="F62" s="13" t="s">
        <v>64</v>
      </c>
      <c r="G62" s="27"/>
      <c r="H62" s="22" t="s">
        <v>270</v>
      </c>
      <c r="I62" s="22" t="s">
        <v>33</v>
      </c>
      <c r="J62" s="95">
        <v>1.016990740740741</v>
      </c>
      <c r="K62" s="96">
        <v>2</v>
      </c>
      <c r="L62" s="13" t="s">
        <v>34</v>
      </c>
      <c r="M62" s="98">
        <v>452</v>
      </c>
      <c r="N62" s="22" t="s">
        <v>301</v>
      </c>
      <c r="O62" s="99">
        <v>452</v>
      </c>
      <c r="P62" s="96">
        <v>81</v>
      </c>
      <c r="Q62" s="100">
        <v>1</v>
      </c>
      <c r="R62" s="120"/>
      <c r="S62" s="102"/>
      <c r="T62" s="99">
        <v>0</v>
      </c>
      <c r="U62" s="100">
        <v>0</v>
      </c>
      <c r="V62" s="99">
        <v>0</v>
      </c>
      <c r="W62" s="29"/>
      <c r="X62" s="30"/>
      <c r="Y62" s="30"/>
      <c r="Z62" s="30"/>
      <c r="AA62" s="30"/>
      <c r="AB62" s="30"/>
      <c r="AC62" s="30"/>
      <c r="AD62" s="30"/>
      <c r="AE62" s="30"/>
      <c r="AF62" s="30"/>
    </row>
    <row r="63" spans="1:32" s="45" customFormat="1" ht="15" customHeight="1" x14ac:dyDescent="0.2">
      <c r="A63" s="96">
        <v>61</v>
      </c>
      <c r="B63" s="13" t="s">
        <v>48</v>
      </c>
      <c r="C63" s="16" t="s">
        <v>133</v>
      </c>
      <c r="D63" s="16" t="s">
        <v>277</v>
      </c>
      <c r="E63" s="16" t="s">
        <v>29</v>
      </c>
      <c r="F63" s="31" t="s">
        <v>308</v>
      </c>
      <c r="G63" s="25"/>
      <c r="H63" s="16" t="s">
        <v>278</v>
      </c>
      <c r="I63" s="16" t="s">
        <v>33</v>
      </c>
      <c r="J63" s="94">
        <v>1.010324074074074</v>
      </c>
      <c r="K63" s="93">
        <v>17</v>
      </c>
      <c r="L63" s="16" t="s">
        <v>53</v>
      </c>
      <c r="M63" s="118">
        <v>387</v>
      </c>
      <c r="N63" s="16" t="s">
        <v>87</v>
      </c>
      <c r="O63" s="93">
        <v>387</v>
      </c>
      <c r="P63" s="121" t="s">
        <v>294</v>
      </c>
      <c r="Q63" s="122">
        <v>1</v>
      </c>
      <c r="R63" s="123"/>
      <c r="S63" s="124">
        <v>0</v>
      </c>
      <c r="T63" s="118">
        <v>0</v>
      </c>
      <c r="U63" s="122">
        <v>0</v>
      </c>
      <c r="V63" s="118">
        <v>0</v>
      </c>
      <c r="W63" s="5"/>
      <c r="X63" s="6"/>
      <c r="Y63" s="6"/>
      <c r="Z63" s="6"/>
      <c r="AA63" s="6"/>
      <c r="AB63" s="6"/>
      <c r="AC63" s="6"/>
      <c r="AD63" s="6"/>
      <c r="AE63" s="6"/>
      <c r="AF63" s="6"/>
    </row>
    <row r="64" spans="1:32" s="45" customFormat="1" ht="15" customHeight="1" x14ac:dyDescent="0.2">
      <c r="A64" s="96">
        <v>62</v>
      </c>
      <c r="B64" s="22" t="s">
        <v>66</v>
      </c>
      <c r="C64" s="22" t="s">
        <v>67</v>
      </c>
      <c r="D64" s="22" t="s">
        <v>275</v>
      </c>
      <c r="E64" s="22" t="s">
        <v>29</v>
      </c>
      <c r="F64" s="22" t="s">
        <v>206</v>
      </c>
      <c r="G64" s="28"/>
      <c r="H64" s="22" t="s">
        <v>276</v>
      </c>
      <c r="I64" s="22" t="s">
        <v>33</v>
      </c>
      <c r="J64" s="97">
        <v>3.8356481481481478E-2</v>
      </c>
      <c r="K64" s="96">
        <v>2</v>
      </c>
      <c r="L64" s="22" t="s">
        <v>34</v>
      </c>
      <c r="M64" s="99">
        <v>383</v>
      </c>
      <c r="N64" s="22" t="s">
        <v>301</v>
      </c>
      <c r="O64" s="99">
        <v>383</v>
      </c>
      <c r="P64" s="99">
        <v>142</v>
      </c>
      <c r="Q64" s="127">
        <v>1</v>
      </c>
      <c r="R64" s="120"/>
      <c r="S64" s="102"/>
      <c r="T64" s="99">
        <v>0</v>
      </c>
      <c r="U64" s="128">
        <v>0</v>
      </c>
      <c r="V64" s="99">
        <v>0</v>
      </c>
      <c r="W64" s="29"/>
      <c r="X64" s="30"/>
      <c r="Y64" s="30"/>
      <c r="Z64" s="30"/>
      <c r="AA64" s="30"/>
      <c r="AB64" s="30"/>
      <c r="AC64" s="30"/>
      <c r="AD64" s="30"/>
      <c r="AE64" s="30"/>
      <c r="AF64" s="30"/>
    </row>
    <row r="65" spans="1:32" s="45" customFormat="1" ht="15" customHeight="1" x14ac:dyDescent="0.2">
      <c r="A65" s="96">
        <v>63</v>
      </c>
      <c r="B65" s="22" t="s">
        <v>66</v>
      </c>
      <c r="C65" s="22" t="s">
        <v>67</v>
      </c>
      <c r="D65" s="22" t="s">
        <v>279</v>
      </c>
      <c r="E65" s="13" t="s">
        <v>29</v>
      </c>
      <c r="F65" s="13" t="s">
        <v>64</v>
      </c>
      <c r="G65" s="27"/>
      <c r="H65" s="22" t="s">
        <v>280</v>
      </c>
      <c r="I65" s="13" t="s">
        <v>33</v>
      </c>
      <c r="J65" s="94"/>
      <c r="K65" s="93">
        <v>0</v>
      </c>
      <c r="L65" s="13" t="s">
        <v>34</v>
      </c>
      <c r="M65" s="98">
        <v>284</v>
      </c>
      <c r="N65" s="22" t="s">
        <v>301</v>
      </c>
      <c r="O65" s="118">
        <v>284</v>
      </c>
      <c r="P65" s="125">
        <v>39</v>
      </c>
      <c r="Q65" s="100">
        <v>1</v>
      </c>
      <c r="R65" s="120"/>
      <c r="S65" s="102"/>
      <c r="T65" s="98">
        <v>0</v>
      </c>
      <c r="U65" s="100">
        <v>0</v>
      </c>
      <c r="V65" s="118">
        <v>0</v>
      </c>
      <c r="W65" s="23"/>
      <c r="X65" s="24"/>
      <c r="Y65" s="24"/>
      <c r="Z65" s="24"/>
      <c r="AA65" s="24"/>
      <c r="AB65" s="24"/>
      <c r="AC65" s="24"/>
      <c r="AD65" s="24"/>
      <c r="AE65" s="24"/>
      <c r="AF65" s="24"/>
    </row>
    <row r="66" spans="1:32" s="45" customFormat="1" ht="15" customHeight="1" x14ac:dyDescent="0.2">
      <c r="A66" s="96">
        <v>64</v>
      </c>
      <c r="B66" s="13" t="s">
        <v>66</v>
      </c>
      <c r="C66" s="22" t="s">
        <v>214</v>
      </c>
      <c r="D66" s="22" t="s">
        <v>246</v>
      </c>
      <c r="E66" s="22" t="s">
        <v>29</v>
      </c>
      <c r="F66" s="13" t="s">
        <v>30</v>
      </c>
      <c r="G66" s="27"/>
      <c r="H66" s="22" t="s">
        <v>247</v>
      </c>
      <c r="I66" s="13" t="s">
        <v>33</v>
      </c>
      <c r="J66" s="95">
        <v>1.0065856481481481</v>
      </c>
      <c r="K66" s="96">
        <v>19</v>
      </c>
      <c r="L66" s="13" t="s">
        <v>34</v>
      </c>
      <c r="M66" s="98">
        <v>54</v>
      </c>
      <c r="N66" s="22" t="s">
        <v>301</v>
      </c>
      <c r="O66" s="99">
        <v>54</v>
      </c>
      <c r="P66" s="99">
        <v>11</v>
      </c>
      <c r="Q66" s="100">
        <v>1</v>
      </c>
      <c r="R66" s="120"/>
      <c r="S66" s="102"/>
      <c r="T66" s="99">
        <v>0</v>
      </c>
      <c r="U66" s="100">
        <v>0</v>
      </c>
      <c r="V66" s="99">
        <v>0</v>
      </c>
      <c r="W66" s="29"/>
      <c r="X66" s="24"/>
      <c r="Y66" s="24"/>
      <c r="Z66" s="24"/>
      <c r="AA66" s="24"/>
      <c r="AB66" s="24"/>
      <c r="AC66" s="24"/>
      <c r="AD66" s="24"/>
      <c r="AE66" s="24"/>
      <c r="AF66" s="24"/>
    </row>
    <row r="67" spans="1:32" s="45" customFormat="1" ht="15" customHeight="1" x14ac:dyDescent="0.2">
      <c r="A67" s="96">
        <v>65</v>
      </c>
      <c r="B67" s="13" t="s">
        <v>66</v>
      </c>
      <c r="C67" s="22" t="s">
        <v>67</v>
      </c>
      <c r="D67" s="22" t="s">
        <v>284</v>
      </c>
      <c r="E67" s="22" t="s">
        <v>29</v>
      </c>
      <c r="F67" s="13" t="s">
        <v>206</v>
      </c>
      <c r="G67" s="13" t="s">
        <v>221</v>
      </c>
      <c r="H67" s="22" t="s">
        <v>285</v>
      </c>
      <c r="I67" s="22" t="s">
        <v>33</v>
      </c>
      <c r="J67" s="95"/>
      <c r="K67" s="96">
        <v>0</v>
      </c>
      <c r="L67" s="13" t="s">
        <v>34</v>
      </c>
      <c r="M67" s="98">
        <v>26</v>
      </c>
      <c r="N67" s="22" t="s">
        <v>301</v>
      </c>
      <c r="O67" s="99">
        <v>26</v>
      </c>
      <c r="P67" s="96">
        <v>3</v>
      </c>
      <c r="Q67" s="100">
        <v>1</v>
      </c>
      <c r="R67" s="120"/>
      <c r="S67" s="103"/>
      <c r="T67" s="99">
        <v>0</v>
      </c>
      <c r="U67" s="100">
        <v>0</v>
      </c>
      <c r="V67" s="99">
        <v>0</v>
      </c>
      <c r="W67" s="29"/>
      <c r="X67" s="24"/>
      <c r="Y67" s="24"/>
      <c r="Z67" s="24"/>
      <c r="AA67" s="24"/>
      <c r="AB67" s="24"/>
      <c r="AC67" s="24"/>
      <c r="AD67" s="24"/>
      <c r="AE67" s="24"/>
      <c r="AF67" s="24"/>
    </row>
    <row r="68" spans="1:32" ht="15" customHeight="1" x14ac:dyDescent="0.2">
      <c r="A68" s="17"/>
      <c r="B68" s="17"/>
      <c r="C68" s="17"/>
      <c r="D68" s="17"/>
      <c r="E68" s="17"/>
      <c r="F68" s="25"/>
      <c r="G68" s="25"/>
      <c r="H68" s="17"/>
      <c r="I68" s="17"/>
      <c r="J68" s="17"/>
      <c r="K68" s="17"/>
      <c r="L68" s="17"/>
      <c r="M68" s="19"/>
      <c r="N68" s="17"/>
      <c r="O68" s="19"/>
      <c r="P68" s="17"/>
      <c r="Q68" s="20"/>
      <c r="R68" s="26"/>
      <c r="S68" s="21"/>
      <c r="T68" s="19"/>
      <c r="U68" s="20"/>
      <c r="V68" s="19"/>
      <c r="W68" s="4"/>
      <c r="X68" s="3"/>
      <c r="Y68" s="3"/>
      <c r="Z68" s="3"/>
      <c r="AA68" s="3"/>
      <c r="AB68" s="3"/>
      <c r="AC68" s="3"/>
      <c r="AD68" s="3"/>
      <c r="AE68" s="3"/>
      <c r="AF68" s="3"/>
    </row>
    <row r="69" spans="1:32" ht="15" customHeight="1" x14ac:dyDescent="0.2">
      <c r="A69" s="17"/>
      <c r="B69" s="17"/>
      <c r="C69" s="17"/>
      <c r="D69" s="17"/>
      <c r="E69" s="17"/>
      <c r="F69" s="25"/>
      <c r="G69" s="25"/>
      <c r="H69" s="17"/>
      <c r="I69" s="17"/>
      <c r="J69" s="17"/>
      <c r="K69" s="17"/>
      <c r="L69" s="17"/>
      <c r="M69" s="19"/>
      <c r="N69" s="17"/>
      <c r="O69" s="19"/>
      <c r="P69" s="17"/>
      <c r="Q69" s="20"/>
      <c r="R69" s="26"/>
      <c r="S69" s="21"/>
      <c r="T69" s="19"/>
      <c r="U69" s="20"/>
      <c r="V69" s="19"/>
      <c r="W69" s="4"/>
      <c r="X69" s="3"/>
      <c r="Y69" s="3"/>
      <c r="Z69" s="3"/>
      <c r="AA69" s="3"/>
      <c r="AB69" s="3"/>
      <c r="AC69" s="3"/>
      <c r="AD69" s="3"/>
      <c r="AE69" s="3"/>
      <c r="AF69" s="3"/>
    </row>
    <row r="70" spans="1:32" ht="15" customHeight="1" x14ac:dyDescent="0.2">
      <c r="A70" s="17"/>
      <c r="B70" s="17"/>
      <c r="C70" s="17"/>
      <c r="D70" s="17"/>
      <c r="E70" s="17"/>
      <c r="F70" s="25"/>
      <c r="G70" s="25"/>
      <c r="H70" s="17"/>
      <c r="I70" s="17"/>
      <c r="J70" s="17"/>
      <c r="K70" s="17"/>
      <c r="L70" s="17"/>
      <c r="M70" s="19"/>
      <c r="N70" s="17"/>
      <c r="O70" s="19"/>
      <c r="P70" s="17"/>
      <c r="Q70" s="20"/>
      <c r="R70" s="26"/>
      <c r="S70" s="21"/>
      <c r="T70" s="19"/>
      <c r="U70" s="20"/>
      <c r="V70" s="19"/>
      <c r="W70" s="4"/>
      <c r="X70" s="3"/>
      <c r="Y70" s="3"/>
      <c r="Z70" s="3"/>
      <c r="AA70" s="3"/>
      <c r="AB70" s="3"/>
      <c r="AC70" s="3"/>
      <c r="AD70" s="3"/>
      <c r="AE70" s="3"/>
      <c r="AF70" s="3"/>
    </row>
    <row r="71" spans="1:32" ht="15" customHeight="1" x14ac:dyDescent="0.2">
      <c r="A71" s="17"/>
      <c r="B71" s="17"/>
      <c r="C71" s="17"/>
      <c r="D71" s="17"/>
      <c r="E71" s="17"/>
      <c r="F71" s="25"/>
      <c r="G71" s="25"/>
      <c r="H71" s="17"/>
      <c r="I71" s="17"/>
      <c r="J71" s="17"/>
      <c r="K71" s="17"/>
      <c r="L71" s="17"/>
      <c r="M71" s="19"/>
      <c r="N71" s="17"/>
      <c r="O71" s="19"/>
      <c r="P71" s="17"/>
      <c r="Q71" s="20"/>
      <c r="R71" s="26"/>
      <c r="S71" s="21"/>
      <c r="T71" s="19"/>
      <c r="U71" s="20"/>
      <c r="V71" s="19"/>
      <c r="W71" s="4"/>
      <c r="X71" s="3"/>
      <c r="Y71" s="3"/>
      <c r="Z71" s="3"/>
      <c r="AA71" s="3"/>
      <c r="AB71" s="3"/>
      <c r="AC71" s="3"/>
      <c r="AD71" s="3"/>
      <c r="AE71" s="3"/>
      <c r="AF71" s="3"/>
    </row>
    <row r="72" spans="1:32" ht="15" customHeight="1" x14ac:dyDescent="0.2">
      <c r="A72" s="17"/>
      <c r="B72" s="17"/>
      <c r="C72" s="17"/>
      <c r="D72" s="17"/>
      <c r="E72" s="17"/>
      <c r="F72" s="25"/>
      <c r="G72" s="25"/>
      <c r="H72" s="17"/>
      <c r="I72" s="17"/>
      <c r="J72" s="17"/>
      <c r="K72" s="17"/>
      <c r="L72" s="17"/>
      <c r="M72" s="19"/>
      <c r="N72" s="17"/>
      <c r="O72" s="19"/>
      <c r="P72" s="17"/>
      <c r="Q72" s="20"/>
      <c r="R72" s="26"/>
      <c r="S72" s="21"/>
      <c r="T72" s="19"/>
      <c r="U72" s="20"/>
      <c r="V72" s="19"/>
      <c r="W72" s="4"/>
      <c r="X72" s="3"/>
      <c r="Y72" s="3"/>
      <c r="Z72" s="3"/>
      <c r="AA72" s="3"/>
      <c r="AB72" s="3"/>
      <c r="AC72" s="3"/>
      <c r="AD72" s="3"/>
      <c r="AE72" s="3"/>
      <c r="AF72" s="3"/>
    </row>
    <row r="73" spans="1:32" ht="15" customHeight="1" x14ac:dyDescent="0.2">
      <c r="A73" s="17"/>
      <c r="B73" s="17"/>
      <c r="C73" s="17"/>
      <c r="D73" s="17"/>
      <c r="E73" s="17"/>
      <c r="F73" s="25"/>
      <c r="G73" s="25"/>
      <c r="H73" s="17"/>
      <c r="I73" s="17"/>
      <c r="J73" s="17"/>
      <c r="K73" s="17"/>
      <c r="L73" s="17"/>
      <c r="M73" s="19"/>
      <c r="N73" s="17"/>
      <c r="O73" s="19"/>
      <c r="P73" s="17"/>
      <c r="Q73" s="20"/>
      <c r="R73" s="26"/>
      <c r="S73" s="21"/>
      <c r="T73" s="19"/>
      <c r="U73" s="20"/>
      <c r="V73" s="19"/>
      <c r="W73" s="4"/>
      <c r="X73" s="3"/>
      <c r="Y73" s="3"/>
      <c r="Z73" s="3"/>
      <c r="AA73" s="3"/>
      <c r="AB73" s="3"/>
      <c r="AC73" s="3"/>
      <c r="AD73" s="3"/>
      <c r="AE73" s="3"/>
      <c r="AF73" s="3"/>
    </row>
    <row r="74" spans="1:32" ht="15" customHeight="1" x14ac:dyDescent="0.2">
      <c r="A74" s="17"/>
      <c r="B74" s="17"/>
      <c r="C74" s="17"/>
      <c r="D74" s="17"/>
      <c r="E74" s="17"/>
      <c r="F74" s="25"/>
      <c r="G74" s="25"/>
      <c r="H74" s="17"/>
      <c r="I74" s="17"/>
      <c r="J74" s="17"/>
      <c r="K74" s="17"/>
      <c r="L74" s="17"/>
      <c r="M74" s="19"/>
      <c r="N74" s="17"/>
      <c r="O74" s="19"/>
      <c r="P74" s="17"/>
      <c r="Q74" s="20"/>
      <c r="R74" s="26"/>
      <c r="S74" s="21"/>
      <c r="T74" s="19"/>
      <c r="U74" s="20"/>
      <c r="V74" s="19"/>
      <c r="W74" s="4"/>
      <c r="X74" s="3"/>
      <c r="Y74" s="3"/>
      <c r="Z74" s="3"/>
      <c r="AA74" s="3"/>
      <c r="AB74" s="3"/>
      <c r="AC74" s="3"/>
      <c r="AD74" s="3"/>
      <c r="AE74" s="3"/>
      <c r="AF74" s="3"/>
    </row>
    <row r="75" spans="1:32" ht="15" customHeight="1" x14ac:dyDescent="0.2">
      <c r="A75" s="17"/>
      <c r="B75" s="17"/>
      <c r="C75" s="17"/>
      <c r="D75" s="17"/>
      <c r="E75" s="17"/>
      <c r="F75" s="25"/>
      <c r="G75" s="25"/>
      <c r="H75" s="17"/>
      <c r="I75" s="17"/>
      <c r="J75" s="17"/>
      <c r="K75" s="17"/>
      <c r="L75" s="17"/>
      <c r="M75" s="19"/>
      <c r="N75" s="17"/>
      <c r="O75" s="19"/>
      <c r="P75" s="17"/>
      <c r="Q75" s="20"/>
      <c r="R75" s="26"/>
      <c r="S75" s="21"/>
      <c r="T75" s="19"/>
      <c r="U75" s="20"/>
      <c r="V75" s="19"/>
      <c r="W75" s="4"/>
      <c r="X75" s="3"/>
      <c r="Y75" s="3"/>
      <c r="Z75" s="3"/>
      <c r="AA75" s="3"/>
      <c r="AB75" s="3"/>
      <c r="AC75" s="3"/>
      <c r="AD75" s="3"/>
      <c r="AE75" s="3"/>
      <c r="AF75" s="3"/>
    </row>
    <row r="76" spans="1:32" ht="15" customHeight="1" x14ac:dyDescent="0.2">
      <c r="A76" s="17"/>
      <c r="B76" s="17"/>
      <c r="C76" s="17"/>
      <c r="D76" s="17"/>
      <c r="E76" s="17"/>
      <c r="F76" s="25"/>
      <c r="G76" s="25"/>
      <c r="H76" s="17"/>
      <c r="I76" s="17"/>
      <c r="J76" s="17"/>
      <c r="K76" s="17"/>
      <c r="L76" s="17"/>
      <c r="M76" s="19"/>
      <c r="N76" s="17"/>
      <c r="O76" s="19"/>
      <c r="P76" s="17"/>
      <c r="Q76" s="20"/>
      <c r="R76" s="26"/>
      <c r="S76" s="21"/>
      <c r="T76" s="19"/>
      <c r="U76" s="20"/>
      <c r="V76" s="19"/>
      <c r="W76" s="4"/>
      <c r="X76" s="3"/>
      <c r="Y76" s="3"/>
      <c r="Z76" s="3"/>
      <c r="AA76" s="3"/>
      <c r="AB76" s="3"/>
      <c r="AC76" s="3"/>
      <c r="AD76" s="3"/>
      <c r="AE76" s="3"/>
      <c r="AF76" s="3"/>
    </row>
    <row r="77" spans="1:32" ht="15" customHeight="1" x14ac:dyDescent="0.2">
      <c r="A77" s="17"/>
      <c r="B77" s="17"/>
      <c r="C77" s="17"/>
      <c r="D77" s="17"/>
      <c r="E77" s="17"/>
      <c r="F77" s="25"/>
      <c r="G77" s="25"/>
      <c r="H77" s="17"/>
      <c r="I77" s="17"/>
      <c r="J77" s="17"/>
      <c r="K77" s="17"/>
      <c r="L77" s="17"/>
      <c r="M77" s="19"/>
      <c r="N77" s="17"/>
      <c r="O77" s="19"/>
      <c r="P77" s="17"/>
      <c r="Q77" s="20"/>
      <c r="R77" s="26"/>
      <c r="S77" s="21"/>
      <c r="T77" s="19"/>
      <c r="U77" s="20"/>
      <c r="V77" s="19"/>
      <c r="W77" s="4"/>
      <c r="X77" s="3"/>
      <c r="Y77" s="3"/>
      <c r="Z77" s="3"/>
      <c r="AA77" s="3"/>
      <c r="AB77" s="3"/>
      <c r="AC77" s="3"/>
      <c r="AD77" s="3"/>
      <c r="AE77" s="3"/>
      <c r="AF77" s="3"/>
    </row>
    <row r="78" spans="1:32" ht="15" customHeight="1" x14ac:dyDescent="0.2">
      <c r="A78" s="17"/>
      <c r="B78" s="17"/>
      <c r="C78" s="17"/>
      <c r="D78" s="17"/>
      <c r="E78" s="17"/>
      <c r="F78" s="25"/>
      <c r="G78" s="25"/>
      <c r="H78" s="17"/>
      <c r="I78" s="17"/>
      <c r="J78" s="17"/>
      <c r="K78" s="17"/>
      <c r="L78" s="17"/>
      <c r="M78" s="19"/>
      <c r="N78" s="17"/>
      <c r="O78" s="19"/>
      <c r="P78" s="17"/>
      <c r="Q78" s="20"/>
      <c r="R78" s="21"/>
      <c r="S78" s="21"/>
      <c r="T78" s="19"/>
      <c r="U78" s="20"/>
      <c r="V78" s="19"/>
      <c r="W78" s="4"/>
      <c r="X78" s="3"/>
      <c r="Y78" s="3"/>
      <c r="Z78" s="3"/>
      <c r="AA78" s="3"/>
      <c r="AB78" s="3"/>
      <c r="AC78" s="3"/>
      <c r="AD78" s="3"/>
      <c r="AE78" s="3"/>
      <c r="AF78" s="3"/>
    </row>
    <row r="79" spans="1:32" ht="15" customHeight="1" x14ac:dyDescent="0.2">
      <c r="A79" s="17"/>
      <c r="B79" s="17"/>
      <c r="C79" s="17"/>
      <c r="D79" s="17"/>
      <c r="E79" s="17"/>
      <c r="F79" s="25"/>
      <c r="G79" s="25"/>
      <c r="H79" s="17"/>
      <c r="I79" s="17"/>
      <c r="J79" s="17"/>
      <c r="K79" s="17"/>
      <c r="L79" s="17"/>
      <c r="M79" s="19"/>
      <c r="N79" s="17"/>
      <c r="O79" s="19"/>
      <c r="P79" s="17"/>
      <c r="Q79" s="20"/>
      <c r="R79" s="21"/>
      <c r="S79" s="21"/>
      <c r="T79" s="19"/>
      <c r="U79" s="20"/>
      <c r="V79" s="19"/>
      <c r="W79" s="4"/>
      <c r="X79" s="3"/>
      <c r="Y79" s="3"/>
      <c r="Z79" s="3"/>
      <c r="AA79" s="3"/>
      <c r="AB79" s="3"/>
      <c r="AC79" s="3"/>
      <c r="AD79" s="3"/>
      <c r="AE79" s="3"/>
      <c r="AF79" s="3"/>
    </row>
    <row r="80" spans="1:32" ht="15" customHeight="1" x14ac:dyDescent="0.2">
      <c r="A80" s="17"/>
      <c r="B80" s="17"/>
      <c r="C80" s="17"/>
      <c r="D80" s="17"/>
      <c r="E80" s="17"/>
      <c r="F80" s="25"/>
      <c r="G80" s="25"/>
      <c r="H80" s="17"/>
      <c r="I80" s="17"/>
      <c r="J80" s="17"/>
      <c r="K80" s="17"/>
      <c r="L80" s="17"/>
      <c r="M80" s="19"/>
      <c r="N80" s="17"/>
      <c r="O80" s="19"/>
      <c r="P80" s="17"/>
      <c r="Q80" s="20"/>
      <c r="R80" s="21"/>
      <c r="S80" s="21"/>
      <c r="T80" s="19"/>
      <c r="U80" s="20"/>
      <c r="V80" s="19"/>
      <c r="W80" s="4"/>
      <c r="X80" s="3"/>
      <c r="Y80" s="3"/>
      <c r="Z80" s="3"/>
      <c r="AA80" s="3"/>
      <c r="AB80" s="3"/>
      <c r="AC80" s="3"/>
      <c r="AD80" s="3"/>
      <c r="AE80" s="3"/>
      <c r="AF80" s="3"/>
    </row>
    <row r="81" spans="1:32" ht="15" customHeight="1" x14ac:dyDescent="0.2">
      <c r="A81" s="17"/>
      <c r="B81" s="17"/>
      <c r="C81" s="17"/>
      <c r="D81" s="17"/>
      <c r="E81" s="17"/>
      <c r="F81" s="25"/>
      <c r="G81" s="25"/>
      <c r="H81" s="17"/>
      <c r="I81" s="17"/>
      <c r="J81" s="17"/>
      <c r="K81" s="17"/>
      <c r="L81" s="17"/>
      <c r="M81" s="19"/>
      <c r="N81" s="17"/>
      <c r="O81" s="19"/>
      <c r="P81" s="17"/>
      <c r="Q81" s="20"/>
      <c r="R81" s="21"/>
      <c r="S81" s="21"/>
      <c r="T81" s="19"/>
      <c r="U81" s="20"/>
      <c r="V81" s="19"/>
      <c r="W81" s="4"/>
      <c r="X81" s="3"/>
      <c r="Y81" s="3"/>
      <c r="Z81" s="3"/>
      <c r="AA81" s="3"/>
      <c r="AB81" s="3"/>
      <c r="AC81" s="3"/>
      <c r="AD81" s="3"/>
      <c r="AE81" s="3"/>
      <c r="AF81" s="3"/>
    </row>
    <row r="82" spans="1:32" ht="15" customHeight="1" x14ac:dyDescent="0.2">
      <c r="A82" s="17"/>
      <c r="B82" s="17"/>
      <c r="C82" s="17"/>
      <c r="D82" s="17"/>
      <c r="E82" s="17"/>
      <c r="F82" s="25"/>
      <c r="G82" s="25"/>
      <c r="H82" s="17"/>
      <c r="I82" s="17"/>
      <c r="J82" s="17"/>
      <c r="K82" s="17"/>
      <c r="L82" s="17"/>
      <c r="M82" s="19"/>
      <c r="N82" s="17"/>
      <c r="O82" s="19"/>
      <c r="P82" s="17"/>
      <c r="Q82" s="20"/>
      <c r="R82" s="21"/>
      <c r="S82" s="21"/>
      <c r="T82" s="19"/>
      <c r="U82" s="20"/>
      <c r="V82" s="19"/>
      <c r="W82" s="4"/>
      <c r="X82" s="3"/>
      <c r="Y82" s="3"/>
      <c r="Z82" s="3"/>
      <c r="AA82" s="3"/>
      <c r="AB82" s="3"/>
      <c r="AC82" s="3"/>
      <c r="AD82" s="3"/>
      <c r="AE82" s="3"/>
      <c r="AF82" s="3"/>
    </row>
    <row r="83" spans="1:32" ht="15" customHeight="1" x14ac:dyDescent="0.2">
      <c r="A83" s="17"/>
      <c r="B83" s="17"/>
      <c r="C83" s="17"/>
      <c r="D83" s="17"/>
      <c r="E83" s="17"/>
      <c r="F83" s="25"/>
      <c r="G83" s="25"/>
      <c r="H83" s="17"/>
      <c r="I83" s="17"/>
      <c r="J83" s="17"/>
      <c r="K83" s="17"/>
      <c r="L83" s="17"/>
      <c r="M83" s="19"/>
      <c r="N83" s="17"/>
      <c r="O83" s="19"/>
      <c r="P83" s="17"/>
      <c r="Q83" s="20"/>
      <c r="R83" s="21"/>
      <c r="S83" s="21"/>
      <c r="T83" s="19"/>
      <c r="U83" s="20"/>
      <c r="V83" s="19"/>
      <c r="W83" s="4"/>
      <c r="X83" s="3"/>
      <c r="Y83" s="3"/>
      <c r="Z83" s="3"/>
      <c r="AA83" s="3"/>
      <c r="AB83" s="3"/>
      <c r="AC83" s="3"/>
      <c r="AD83" s="3"/>
      <c r="AE83" s="3"/>
      <c r="AF83" s="3"/>
    </row>
    <row r="84" spans="1:32" ht="15" customHeight="1" x14ac:dyDescent="0.2">
      <c r="A84" s="17"/>
      <c r="B84" s="17"/>
      <c r="C84" s="17"/>
      <c r="D84" s="17"/>
      <c r="E84" s="17"/>
      <c r="F84" s="25"/>
      <c r="G84" s="25"/>
      <c r="H84" s="17"/>
      <c r="I84" s="17"/>
      <c r="J84" s="17"/>
      <c r="K84" s="17"/>
      <c r="L84" s="17"/>
      <c r="M84" s="19"/>
      <c r="N84" s="17"/>
      <c r="O84" s="19"/>
      <c r="P84" s="17"/>
      <c r="Q84" s="20"/>
      <c r="R84" s="21"/>
      <c r="S84" s="21"/>
      <c r="T84" s="19"/>
      <c r="U84" s="20"/>
      <c r="V84" s="19"/>
      <c r="W84" s="4"/>
      <c r="X84" s="3"/>
      <c r="Y84" s="3"/>
      <c r="Z84" s="3"/>
      <c r="AA84" s="3"/>
      <c r="AB84" s="3"/>
      <c r="AC84" s="3"/>
      <c r="AD84" s="3"/>
      <c r="AE84" s="3"/>
      <c r="AF84" s="3"/>
    </row>
    <row r="85" spans="1:32" ht="15" customHeight="1" x14ac:dyDescent="0.2">
      <c r="A85" s="17"/>
      <c r="B85" s="17"/>
      <c r="C85" s="17"/>
      <c r="D85" s="17"/>
      <c r="E85" s="17"/>
      <c r="F85" s="25"/>
      <c r="G85" s="25"/>
      <c r="H85" s="17"/>
      <c r="I85" s="17"/>
      <c r="J85" s="17"/>
      <c r="K85" s="17"/>
      <c r="L85" s="17"/>
      <c r="M85" s="19"/>
      <c r="N85" s="17"/>
      <c r="O85" s="19"/>
      <c r="P85" s="17"/>
      <c r="Q85" s="20"/>
      <c r="R85" s="21"/>
      <c r="S85" s="21"/>
      <c r="T85" s="19"/>
      <c r="U85" s="20"/>
      <c r="V85" s="19"/>
      <c r="W85" s="4"/>
      <c r="X85" s="3"/>
      <c r="Y85" s="3"/>
      <c r="Z85" s="3"/>
      <c r="AA85" s="3"/>
      <c r="AB85" s="3"/>
      <c r="AC85" s="3"/>
      <c r="AD85" s="3"/>
      <c r="AE85" s="3"/>
      <c r="AF85" s="3"/>
    </row>
    <row r="86" spans="1:32" ht="15" customHeight="1" x14ac:dyDescent="0.2">
      <c r="A86" s="17"/>
      <c r="B86" s="17"/>
      <c r="C86" s="17"/>
      <c r="D86" s="17"/>
      <c r="E86" s="17"/>
      <c r="F86" s="25"/>
      <c r="G86" s="25"/>
      <c r="H86" s="17"/>
      <c r="I86" s="17"/>
      <c r="J86" s="17"/>
      <c r="K86" s="17"/>
      <c r="L86" s="17"/>
      <c r="M86" s="19"/>
      <c r="N86" s="17"/>
      <c r="O86" s="19"/>
      <c r="P86" s="17"/>
      <c r="Q86" s="20"/>
      <c r="R86" s="21"/>
      <c r="S86" s="21"/>
      <c r="T86" s="19"/>
      <c r="U86" s="20"/>
      <c r="V86" s="19"/>
      <c r="W86" s="4"/>
      <c r="X86" s="3"/>
      <c r="Y86" s="3"/>
      <c r="Z86" s="3"/>
      <c r="AA86" s="3"/>
      <c r="AB86" s="3"/>
      <c r="AC86" s="3"/>
      <c r="AD86" s="3"/>
      <c r="AE86" s="3"/>
      <c r="AF86" s="3"/>
    </row>
    <row r="87" spans="1:32" ht="15" customHeight="1" x14ac:dyDescent="0.2">
      <c r="A87" s="17"/>
      <c r="B87" s="17"/>
      <c r="C87" s="17"/>
      <c r="D87" s="17"/>
      <c r="E87" s="17"/>
      <c r="F87" s="25"/>
      <c r="G87" s="25"/>
      <c r="H87" s="17"/>
      <c r="I87" s="17"/>
      <c r="J87" s="17"/>
      <c r="K87" s="17"/>
      <c r="L87" s="17"/>
      <c r="M87" s="19"/>
      <c r="N87" s="17"/>
      <c r="O87" s="19"/>
      <c r="P87" s="17"/>
      <c r="Q87" s="20"/>
      <c r="R87" s="21"/>
      <c r="S87" s="21"/>
      <c r="T87" s="19"/>
      <c r="U87" s="20"/>
      <c r="V87" s="19"/>
      <c r="W87" s="4"/>
      <c r="X87" s="3"/>
      <c r="Y87" s="3"/>
      <c r="Z87" s="3"/>
      <c r="AA87" s="3"/>
      <c r="AB87" s="3"/>
      <c r="AC87" s="3"/>
      <c r="AD87" s="3"/>
      <c r="AE87" s="3"/>
      <c r="AF87" s="3"/>
    </row>
    <row r="88" spans="1:32" ht="15" customHeight="1" x14ac:dyDescent="0.2">
      <c r="A88" s="17"/>
      <c r="B88" s="17"/>
      <c r="C88" s="17"/>
      <c r="D88" s="17"/>
      <c r="E88" s="17"/>
      <c r="F88" s="25"/>
      <c r="G88" s="25"/>
      <c r="H88" s="17"/>
      <c r="I88" s="17"/>
      <c r="J88" s="17"/>
      <c r="K88" s="17"/>
      <c r="L88" s="17"/>
      <c r="M88" s="19"/>
      <c r="N88" s="17"/>
      <c r="O88" s="19"/>
      <c r="P88" s="17"/>
      <c r="Q88" s="20"/>
      <c r="R88" s="21"/>
      <c r="S88" s="21"/>
      <c r="T88" s="19"/>
      <c r="U88" s="20"/>
      <c r="V88" s="19"/>
      <c r="W88" s="4"/>
      <c r="X88" s="3"/>
      <c r="Y88" s="3"/>
      <c r="Z88" s="3"/>
      <c r="AA88" s="3"/>
      <c r="AB88" s="3"/>
      <c r="AC88" s="3"/>
      <c r="AD88" s="3"/>
      <c r="AE88" s="3"/>
      <c r="AF88" s="3"/>
    </row>
    <row r="89" spans="1:32" ht="15" customHeight="1" x14ac:dyDescent="0.2">
      <c r="A89" s="17"/>
      <c r="B89" s="17"/>
      <c r="C89" s="17"/>
      <c r="D89" s="17"/>
      <c r="E89" s="17"/>
      <c r="F89" s="25"/>
      <c r="G89" s="25"/>
      <c r="H89" s="17"/>
      <c r="I89" s="17"/>
      <c r="J89" s="17"/>
      <c r="K89" s="17"/>
      <c r="L89" s="17"/>
      <c r="M89" s="19"/>
      <c r="N89" s="17"/>
      <c r="O89" s="19"/>
      <c r="P89" s="17"/>
      <c r="Q89" s="20"/>
      <c r="R89" s="21"/>
      <c r="S89" s="21"/>
      <c r="T89" s="19"/>
      <c r="U89" s="20"/>
      <c r="V89" s="19"/>
      <c r="W89" s="4"/>
      <c r="X89" s="3"/>
      <c r="Y89" s="3"/>
      <c r="Z89" s="3"/>
      <c r="AA89" s="3"/>
      <c r="AB89" s="3"/>
      <c r="AC89" s="3"/>
      <c r="AD89" s="3"/>
      <c r="AE89" s="3"/>
      <c r="AF89" s="3"/>
    </row>
    <row r="90" spans="1:32" ht="15" customHeight="1" x14ac:dyDescent="0.2">
      <c r="A90" s="17"/>
      <c r="B90" s="17"/>
      <c r="C90" s="17"/>
      <c r="D90" s="17"/>
      <c r="E90" s="17"/>
      <c r="F90" s="25"/>
      <c r="G90" s="25"/>
      <c r="H90" s="17"/>
      <c r="I90" s="17"/>
      <c r="J90" s="17"/>
      <c r="K90" s="17"/>
      <c r="L90" s="17"/>
      <c r="M90" s="19"/>
      <c r="N90" s="17"/>
      <c r="O90" s="19"/>
      <c r="P90" s="17"/>
      <c r="Q90" s="20"/>
      <c r="R90" s="21"/>
      <c r="S90" s="21"/>
      <c r="T90" s="19"/>
      <c r="U90" s="20"/>
      <c r="V90" s="19"/>
      <c r="W90" s="4"/>
      <c r="X90" s="3"/>
      <c r="Y90" s="3"/>
      <c r="Z90" s="3"/>
      <c r="AA90" s="3"/>
      <c r="AB90" s="3"/>
      <c r="AC90" s="3"/>
      <c r="AD90" s="3"/>
      <c r="AE90" s="3"/>
      <c r="AF90" s="3"/>
    </row>
    <row r="91" spans="1:32" ht="15" customHeight="1" x14ac:dyDescent="0.2">
      <c r="A91" s="17"/>
      <c r="B91" s="17"/>
      <c r="C91" s="17"/>
      <c r="D91" s="17"/>
      <c r="E91" s="17"/>
      <c r="F91" s="25"/>
      <c r="G91" s="25"/>
      <c r="H91" s="17"/>
      <c r="I91" s="17"/>
      <c r="J91" s="17"/>
      <c r="K91" s="17"/>
      <c r="L91" s="17"/>
      <c r="M91" s="19"/>
      <c r="N91" s="17"/>
      <c r="O91" s="19"/>
      <c r="P91" s="17"/>
      <c r="Q91" s="20"/>
      <c r="R91" s="21"/>
      <c r="S91" s="21"/>
      <c r="T91" s="19"/>
      <c r="U91" s="20"/>
      <c r="V91" s="19"/>
      <c r="W91" s="4"/>
      <c r="X91" s="3"/>
      <c r="Y91" s="3"/>
      <c r="Z91" s="3"/>
      <c r="AA91" s="3"/>
      <c r="AB91" s="3"/>
      <c r="AC91" s="3"/>
      <c r="AD91" s="3"/>
      <c r="AE91" s="3"/>
      <c r="AF91" s="3"/>
    </row>
    <row r="92" spans="1:32" ht="15" customHeight="1" x14ac:dyDescent="0.2">
      <c r="A92" s="17"/>
      <c r="B92" s="17"/>
      <c r="C92" s="17"/>
      <c r="D92" s="17"/>
      <c r="E92" s="17"/>
      <c r="F92" s="25"/>
      <c r="G92" s="25"/>
      <c r="H92" s="17"/>
      <c r="I92" s="17"/>
      <c r="J92" s="17"/>
      <c r="K92" s="17"/>
      <c r="L92" s="17"/>
      <c r="M92" s="19"/>
      <c r="N92" s="17"/>
      <c r="O92" s="19"/>
      <c r="P92" s="17"/>
      <c r="Q92" s="20"/>
      <c r="R92" s="21"/>
      <c r="S92" s="21"/>
      <c r="T92" s="19"/>
      <c r="U92" s="20"/>
      <c r="V92" s="19"/>
      <c r="W92" s="4"/>
      <c r="X92" s="3"/>
      <c r="Y92" s="3"/>
      <c r="Z92" s="3"/>
      <c r="AA92" s="3"/>
      <c r="AB92" s="3"/>
      <c r="AC92" s="3"/>
      <c r="AD92" s="3"/>
      <c r="AE92" s="3"/>
      <c r="AF92" s="3"/>
    </row>
    <row r="93" spans="1:32" ht="15" customHeight="1" x14ac:dyDescent="0.2">
      <c r="A93" s="17"/>
      <c r="B93" s="17"/>
      <c r="C93" s="17"/>
      <c r="D93" s="17"/>
      <c r="E93" s="17"/>
      <c r="F93" s="25"/>
      <c r="G93" s="25"/>
      <c r="H93" s="17"/>
      <c r="I93" s="17"/>
      <c r="J93" s="17"/>
      <c r="K93" s="17"/>
      <c r="L93" s="17"/>
      <c r="M93" s="19"/>
      <c r="N93" s="17"/>
      <c r="O93" s="19"/>
      <c r="P93" s="17"/>
      <c r="Q93" s="20"/>
      <c r="R93" s="21"/>
      <c r="S93" s="21"/>
      <c r="T93" s="19"/>
      <c r="U93" s="20"/>
      <c r="V93" s="19"/>
      <c r="W93" s="4"/>
      <c r="X93" s="3"/>
      <c r="Y93" s="3"/>
      <c r="Z93" s="3"/>
      <c r="AA93" s="3"/>
      <c r="AB93" s="3"/>
      <c r="AC93" s="3"/>
      <c r="AD93" s="3"/>
      <c r="AE93" s="3"/>
      <c r="AF93" s="3"/>
    </row>
    <row r="94" spans="1:32" ht="15" customHeight="1" x14ac:dyDescent="0.2">
      <c r="A94" s="17"/>
      <c r="B94" s="17"/>
      <c r="C94" s="17"/>
      <c r="D94" s="17"/>
      <c r="E94" s="17"/>
      <c r="F94" s="25"/>
      <c r="G94" s="25"/>
      <c r="H94" s="17"/>
      <c r="I94" s="17"/>
      <c r="J94" s="17"/>
      <c r="K94" s="17"/>
      <c r="L94" s="17"/>
      <c r="M94" s="19"/>
      <c r="N94" s="17"/>
      <c r="O94" s="19"/>
      <c r="P94" s="17"/>
      <c r="Q94" s="20"/>
      <c r="R94" s="21"/>
      <c r="S94" s="21"/>
      <c r="T94" s="19"/>
      <c r="U94" s="20"/>
      <c r="V94" s="19"/>
      <c r="W94" s="4"/>
      <c r="X94" s="3"/>
      <c r="Y94" s="3"/>
      <c r="Z94" s="3"/>
      <c r="AA94" s="3"/>
      <c r="AB94" s="3"/>
      <c r="AC94" s="3"/>
      <c r="AD94" s="3"/>
      <c r="AE94" s="3"/>
      <c r="AF94" s="3"/>
    </row>
    <row r="95" spans="1:32" ht="15" customHeight="1" x14ac:dyDescent="0.2">
      <c r="A95" s="17"/>
      <c r="B95" s="17"/>
      <c r="C95" s="17"/>
      <c r="D95" s="17"/>
      <c r="E95" s="17"/>
      <c r="F95" s="25"/>
      <c r="G95" s="25"/>
      <c r="H95" s="17"/>
      <c r="I95" s="17"/>
      <c r="J95" s="17"/>
      <c r="K95" s="17"/>
      <c r="L95" s="17"/>
      <c r="M95" s="19"/>
      <c r="N95" s="17"/>
      <c r="O95" s="19"/>
      <c r="P95" s="17"/>
      <c r="Q95" s="20"/>
      <c r="R95" s="21"/>
      <c r="S95" s="21"/>
      <c r="T95" s="19"/>
      <c r="U95" s="20"/>
      <c r="V95" s="19"/>
      <c r="W95" s="4"/>
      <c r="X95" s="3"/>
      <c r="Y95" s="3"/>
      <c r="Z95" s="3"/>
      <c r="AA95" s="3"/>
      <c r="AB95" s="3"/>
      <c r="AC95" s="3"/>
      <c r="AD95" s="3"/>
      <c r="AE95" s="3"/>
      <c r="AF95" s="3"/>
    </row>
    <row r="96" spans="1:32" ht="15" customHeight="1" x14ac:dyDescent="0.2">
      <c r="A96" s="17"/>
      <c r="B96" s="17"/>
      <c r="C96" s="17"/>
      <c r="D96" s="17"/>
      <c r="E96" s="17"/>
      <c r="F96" s="25"/>
      <c r="G96" s="25"/>
      <c r="H96" s="17"/>
      <c r="I96" s="17"/>
      <c r="J96" s="17"/>
      <c r="K96" s="17"/>
      <c r="L96" s="17"/>
      <c r="M96" s="19"/>
      <c r="N96" s="17"/>
      <c r="O96" s="19"/>
      <c r="P96" s="17"/>
      <c r="Q96" s="20"/>
      <c r="R96" s="21"/>
      <c r="S96" s="21"/>
      <c r="T96" s="19"/>
      <c r="U96" s="20"/>
      <c r="V96" s="19"/>
      <c r="W96" s="4"/>
      <c r="X96" s="3"/>
      <c r="Y96" s="3"/>
      <c r="Z96" s="3"/>
      <c r="AA96" s="3"/>
      <c r="AB96" s="3"/>
      <c r="AC96" s="3"/>
      <c r="AD96" s="3"/>
      <c r="AE96" s="3"/>
      <c r="AF96" s="3"/>
    </row>
    <row r="97" spans="1:32" ht="15" customHeight="1" x14ac:dyDescent="0.2">
      <c r="A97" s="17"/>
      <c r="B97" s="17"/>
      <c r="C97" s="17"/>
      <c r="D97" s="17"/>
      <c r="E97" s="17"/>
      <c r="F97" s="25"/>
      <c r="G97" s="25"/>
      <c r="H97" s="17"/>
      <c r="I97" s="17"/>
      <c r="J97" s="17"/>
      <c r="K97" s="17"/>
      <c r="L97" s="17"/>
      <c r="M97" s="19"/>
      <c r="N97" s="17"/>
      <c r="O97" s="19"/>
      <c r="P97" s="17"/>
      <c r="Q97" s="20"/>
      <c r="R97" s="21"/>
      <c r="S97" s="21"/>
      <c r="T97" s="19"/>
      <c r="U97" s="20"/>
      <c r="V97" s="19"/>
      <c r="W97" s="4"/>
      <c r="X97" s="3"/>
      <c r="Y97" s="3"/>
      <c r="Z97" s="3"/>
      <c r="AA97" s="3"/>
      <c r="AB97" s="3"/>
      <c r="AC97" s="3"/>
      <c r="AD97" s="3"/>
      <c r="AE97" s="3"/>
      <c r="AF97" s="3"/>
    </row>
    <row r="98" spans="1:32" ht="15" customHeight="1" x14ac:dyDescent="0.2">
      <c r="A98" s="17"/>
      <c r="B98" s="17"/>
      <c r="C98" s="17"/>
      <c r="D98" s="17"/>
      <c r="E98" s="17"/>
      <c r="F98" s="25"/>
      <c r="G98" s="25"/>
      <c r="H98" s="17"/>
      <c r="I98" s="17"/>
      <c r="J98" s="17"/>
      <c r="K98" s="17"/>
      <c r="L98" s="17"/>
      <c r="M98" s="19"/>
      <c r="N98" s="17"/>
      <c r="O98" s="19"/>
      <c r="P98" s="17"/>
      <c r="Q98" s="20"/>
      <c r="R98" s="21"/>
      <c r="S98" s="21"/>
      <c r="T98" s="19"/>
      <c r="U98" s="20"/>
      <c r="V98" s="19"/>
      <c r="W98" s="4"/>
      <c r="X98" s="3"/>
      <c r="Y98" s="3"/>
      <c r="Z98" s="3"/>
      <c r="AA98" s="3"/>
      <c r="AB98" s="3"/>
      <c r="AC98" s="3"/>
      <c r="AD98" s="3"/>
      <c r="AE98" s="3"/>
      <c r="AF98" s="3"/>
    </row>
    <row r="99" spans="1:32" ht="15" customHeight="1" x14ac:dyDescent="0.2">
      <c r="A99" s="17"/>
      <c r="B99" s="17"/>
      <c r="C99" s="17"/>
      <c r="D99" s="17"/>
      <c r="E99" s="17"/>
      <c r="F99" s="25"/>
      <c r="G99" s="25"/>
      <c r="H99" s="17"/>
      <c r="I99" s="17"/>
      <c r="J99" s="17"/>
      <c r="K99" s="17"/>
      <c r="L99" s="17"/>
      <c r="M99" s="19"/>
      <c r="N99" s="17"/>
      <c r="O99" s="19"/>
      <c r="P99" s="17"/>
      <c r="Q99" s="20"/>
      <c r="R99" s="21"/>
      <c r="S99" s="21"/>
      <c r="T99" s="19"/>
      <c r="U99" s="20"/>
      <c r="V99" s="19"/>
      <c r="W99" s="4"/>
      <c r="X99" s="3"/>
      <c r="Y99" s="3"/>
      <c r="Z99" s="3"/>
      <c r="AA99" s="3"/>
      <c r="AB99" s="3"/>
      <c r="AC99" s="3"/>
      <c r="AD99" s="3"/>
      <c r="AE99" s="3"/>
      <c r="AF99" s="3"/>
    </row>
    <row r="100" spans="1:32" ht="15" customHeight="1" x14ac:dyDescent="0.2">
      <c r="A100" s="17"/>
      <c r="B100" s="17"/>
      <c r="C100" s="17"/>
      <c r="D100" s="17"/>
      <c r="E100" s="17"/>
      <c r="F100" s="25"/>
      <c r="G100" s="25"/>
      <c r="H100" s="17"/>
      <c r="I100" s="17"/>
      <c r="J100" s="17"/>
      <c r="K100" s="17"/>
      <c r="L100" s="17"/>
      <c r="M100" s="19"/>
      <c r="N100" s="17"/>
      <c r="O100" s="19"/>
      <c r="P100" s="17"/>
      <c r="Q100" s="20"/>
      <c r="R100" s="21"/>
      <c r="S100" s="21"/>
      <c r="T100" s="19"/>
      <c r="U100" s="20"/>
      <c r="V100" s="19"/>
      <c r="W100" s="4"/>
      <c r="X100" s="3"/>
      <c r="Y100" s="3"/>
      <c r="Z100" s="3"/>
      <c r="AA100" s="3"/>
      <c r="AB100" s="3"/>
      <c r="AC100" s="3"/>
      <c r="AD100" s="3"/>
      <c r="AE100" s="3"/>
      <c r="AF100" s="3"/>
    </row>
    <row r="101" spans="1:32" ht="15" customHeight="1" x14ac:dyDescent="0.2">
      <c r="A101" s="17"/>
      <c r="B101" s="17"/>
      <c r="C101" s="17"/>
      <c r="D101" s="17"/>
      <c r="E101" s="17"/>
      <c r="F101" s="25"/>
      <c r="G101" s="25"/>
      <c r="H101" s="17"/>
      <c r="I101" s="17"/>
      <c r="J101" s="17"/>
      <c r="K101" s="17"/>
      <c r="L101" s="17"/>
      <c r="M101" s="19"/>
      <c r="N101" s="17"/>
      <c r="O101" s="19"/>
      <c r="P101" s="17"/>
      <c r="Q101" s="20"/>
      <c r="R101" s="21"/>
      <c r="S101" s="21"/>
      <c r="T101" s="19"/>
      <c r="U101" s="20"/>
      <c r="V101" s="19"/>
      <c r="W101" s="4"/>
      <c r="X101" s="3"/>
      <c r="Y101" s="3"/>
      <c r="Z101" s="3"/>
      <c r="AA101" s="3"/>
      <c r="AB101" s="3"/>
      <c r="AC101" s="3"/>
      <c r="AD101" s="3"/>
      <c r="AE101" s="3"/>
      <c r="AF101" s="3"/>
    </row>
    <row r="102" spans="1:32" ht="15" customHeight="1" x14ac:dyDescent="0.2">
      <c r="A102" s="17"/>
      <c r="B102" s="17"/>
      <c r="C102" s="17"/>
      <c r="D102" s="17"/>
      <c r="E102" s="17"/>
      <c r="F102" s="25"/>
      <c r="G102" s="25"/>
      <c r="H102" s="17"/>
      <c r="I102" s="17"/>
      <c r="J102" s="17"/>
      <c r="K102" s="17"/>
      <c r="L102" s="17"/>
      <c r="M102" s="19"/>
      <c r="N102" s="17"/>
      <c r="O102" s="19"/>
      <c r="P102" s="17"/>
      <c r="Q102" s="20"/>
      <c r="R102" s="21"/>
      <c r="S102" s="21"/>
      <c r="T102" s="19"/>
      <c r="U102" s="20"/>
      <c r="V102" s="19"/>
      <c r="W102" s="4"/>
      <c r="X102" s="3"/>
      <c r="Y102" s="3"/>
      <c r="Z102" s="3"/>
      <c r="AA102" s="3"/>
      <c r="AB102" s="3"/>
      <c r="AC102" s="3"/>
      <c r="AD102" s="3"/>
      <c r="AE102" s="3"/>
      <c r="AF102" s="3"/>
    </row>
    <row r="103" spans="1:32" ht="15" customHeight="1" x14ac:dyDescent="0.2">
      <c r="A103" s="17"/>
      <c r="B103" s="17"/>
      <c r="C103" s="17"/>
      <c r="D103" s="17"/>
      <c r="E103" s="17"/>
      <c r="F103" s="25"/>
      <c r="G103" s="25"/>
      <c r="H103" s="17"/>
      <c r="I103" s="17"/>
      <c r="J103" s="17"/>
      <c r="K103" s="17"/>
      <c r="L103" s="17"/>
      <c r="M103" s="19"/>
      <c r="N103" s="17"/>
      <c r="O103" s="19"/>
      <c r="P103" s="17"/>
      <c r="Q103" s="20"/>
      <c r="R103" s="21"/>
      <c r="S103" s="21"/>
      <c r="T103" s="19"/>
      <c r="U103" s="20"/>
      <c r="V103" s="19"/>
      <c r="W103" s="4"/>
      <c r="X103" s="3"/>
      <c r="Y103" s="3"/>
      <c r="Z103" s="3"/>
      <c r="AA103" s="3"/>
      <c r="AB103" s="3"/>
      <c r="AC103" s="3"/>
      <c r="AD103" s="3"/>
      <c r="AE103" s="3"/>
      <c r="AF103" s="3"/>
    </row>
    <row r="104" spans="1:32" ht="15" customHeight="1" x14ac:dyDescent="0.2">
      <c r="A104" s="17"/>
      <c r="B104" s="17"/>
      <c r="C104" s="17"/>
      <c r="D104" s="17"/>
      <c r="E104" s="17"/>
      <c r="F104" s="25"/>
      <c r="G104" s="25"/>
      <c r="H104" s="17"/>
      <c r="I104" s="17"/>
      <c r="J104" s="17"/>
      <c r="K104" s="17"/>
      <c r="L104" s="17"/>
      <c r="M104" s="19"/>
      <c r="N104" s="17"/>
      <c r="O104" s="19"/>
      <c r="P104" s="17"/>
      <c r="Q104" s="20"/>
      <c r="R104" s="21"/>
      <c r="S104" s="21"/>
      <c r="T104" s="19"/>
      <c r="U104" s="20"/>
      <c r="V104" s="19"/>
      <c r="W104" s="4"/>
      <c r="X104" s="3"/>
      <c r="Y104" s="3"/>
      <c r="Z104" s="3"/>
      <c r="AA104" s="3"/>
      <c r="AB104" s="3"/>
      <c r="AC104" s="3"/>
      <c r="AD104" s="3"/>
      <c r="AE104" s="3"/>
      <c r="AF104" s="3"/>
    </row>
    <row r="105" spans="1:32" ht="15" customHeight="1" x14ac:dyDescent="0.2">
      <c r="A105" s="17"/>
      <c r="B105" s="17"/>
      <c r="C105" s="17"/>
      <c r="D105" s="17"/>
      <c r="E105" s="17"/>
      <c r="F105" s="25"/>
      <c r="G105" s="25"/>
      <c r="H105" s="17"/>
      <c r="I105" s="17"/>
      <c r="J105" s="17"/>
      <c r="K105" s="17"/>
      <c r="L105" s="17"/>
      <c r="M105" s="19"/>
      <c r="N105" s="17"/>
      <c r="O105" s="19"/>
      <c r="P105" s="17"/>
      <c r="Q105" s="20"/>
      <c r="R105" s="21"/>
      <c r="S105" s="21"/>
      <c r="T105" s="19"/>
      <c r="U105" s="20"/>
      <c r="V105" s="19"/>
      <c r="W105" s="4"/>
      <c r="X105" s="3"/>
      <c r="Y105" s="3"/>
      <c r="Z105" s="3"/>
      <c r="AA105" s="3"/>
      <c r="AB105" s="3"/>
      <c r="AC105" s="3"/>
      <c r="AD105" s="3"/>
      <c r="AE105" s="3"/>
      <c r="AF105" s="3"/>
    </row>
    <row r="106" spans="1:32" ht="15" customHeight="1" x14ac:dyDescent="0.2">
      <c r="A106" s="17"/>
      <c r="B106" s="17"/>
      <c r="C106" s="17"/>
      <c r="D106" s="17"/>
      <c r="E106" s="17"/>
      <c r="F106" s="25"/>
      <c r="G106" s="25"/>
      <c r="H106" s="17"/>
      <c r="I106" s="17"/>
      <c r="J106" s="17"/>
      <c r="K106" s="17"/>
      <c r="L106" s="17"/>
      <c r="M106" s="19"/>
      <c r="N106" s="17"/>
      <c r="O106" s="19"/>
      <c r="P106" s="17"/>
      <c r="Q106" s="20"/>
      <c r="R106" s="21"/>
      <c r="S106" s="21"/>
      <c r="T106" s="19"/>
      <c r="U106" s="20"/>
      <c r="V106" s="19"/>
      <c r="W106" s="4"/>
      <c r="X106" s="3"/>
      <c r="Y106" s="3"/>
      <c r="Z106" s="3"/>
      <c r="AA106" s="3"/>
      <c r="AB106" s="3"/>
      <c r="AC106" s="3"/>
      <c r="AD106" s="3"/>
      <c r="AE106" s="3"/>
      <c r="AF106" s="3"/>
    </row>
    <row r="107" spans="1:32" ht="15" customHeight="1" x14ac:dyDescent="0.2">
      <c r="A107" s="17"/>
      <c r="B107" s="17"/>
      <c r="C107" s="17"/>
      <c r="D107" s="17"/>
      <c r="E107" s="17"/>
      <c r="F107" s="25"/>
      <c r="G107" s="25"/>
      <c r="H107" s="17"/>
      <c r="I107" s="17"/>
      <c r="J107" s="17"/>
      <c r="K107" s="17"/>
      <c r="L107" s="17"/>
      <c r="M107" s="19"/>
      <c r="N107" s="17"/>
      <c r="O107" s="19"/>
      <c r="P107" s="17"/>
      <c r="Q107" s="20"/>
      <c r="R107" s="21"/>
      <c r="S107" s="21"/>
      <c r="T107" s="19"/>
      <c r="U107" s="20"/>
      <c r="V107" s="19"/>
      <c r="W107" s="4"/>
      <c r="X107" s="3"/>
      <c r="Y107" s="3"/>
      <c r="Z107" s="3"/>
      <c r="AA107" s="3"/>
      <c r="AB107" s="3"/>
      <c r="AC107" s="3"/>
      <c r="AD107" s="3"/>
      <c r="AE107" s="3"/>
      <c r="AF107" s="3"/>
    </row>
  </sheetData>
  <mergeCells count="3">
    <mergeCell ref="J1:Q1"/>
    <mergeCell ref="R1:S1"/>
    <mergeCell ref="T1:V1"/>
  </mergeCells>
  <pageMargins left="0.7" right="0.7" top="0.75" bottom="0.75" header="0.3" footer="0.3"/>
  <pageSetup orientation="portrait"/>
  <headerFooter>
    <oddFooter>&amp;C&amp;"Helvetica Neue,Regular"&amp;12&amp;K000000&amp;P</oddFooter>
  </headerFooter>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1"/>
  <sheetViews>
    <sheetView showGridLines="0" topLeftCell="A39" workbookViewId="0">
      <selection activeCell="D18" sqref="D18"/>
    </sheetView>
  </sheetViews>
  <sheetFormatPr baseColWidth="10" defaultColWidth="10.5" defaultRowHeight="15" customHeight="1" x14ac:dyDescent="0.2"/>
  <cols>
    <col min="1" max="1" width="17.5" style="62" customWidth="1"/>
    <col min="2" max="2" width="24.83203125" style="1" customWidth="1"/>
    <col min="3" max="3" width="14.33203125" style="1" customWidth="1"/>
    <col min="4" max="4" width="41.33203125" style="1" customWidth="1"/>
    <col min="5" max="5" width="7.6640625" style="1" customWidth="1"/>
    <col min="6" max="6" width="24.83203125" style="1" customWidth="1"/>
    <col min="7" max="7" width="26.1640625" style="1" customWidth="1"/>
    <col min="8" max="8" width="31.5" style="1" customWidth="1"/>
    <col min="9" max="9" width="28.5" style="1" customWidth="1"/>
    <col min="10" max="10" width="24" style="1" customWidth="1"/>
    <col min="11" max="11" width="28.5" style="1" customWidth="1"/>
    <col min="12" max="12" width="24.1640625" style="1" customWidth="1"/>
    <col min="13" max="13" width="17.83203125" style="1" customWidth="1"/>
    <col min="14" max="14" width="28.33203125" style="1" customWidth="1"/>
    <col min="15" max="15" width="22.5" style="1" customWidth="1"/>
    <col min="16" max="16" width="21.83203125" style="1" customWidth="1"/>
    <col min="17" max="17" width="22.5" style="1" customWidth="1"/>
    <col min="18" max="19" width="29.33203125" style="1" customWidth="1"/>
    <col min="20" max="22" width="18.1640625" style="1" customWidth="1"/>
    <col min="23" max="23" width="25.1640625" style="1" customWidth="1"/>
    <col min="24" max="24" width="10.5" style="1" customWidth="1"/>
    <col min="25" max="16384" width="10.5" style="1"/>
  </cols>
  <sheetData>
    <row r="1" spans="1:23" ht="21" customHeight="1" thickBot="1" x14ac:dyDescent="0.25">
      <c r="A1" s="88"/>
      <c r="B1" s="64" t="s">
        <v>0</v>
      </c>
      <c r="C1" s="65"/>
      <c r="D1" s="65"/>
      <c r="E1" s="65"/>
      <c r="F1" s="65"/>
      <c r="G1" s="65"/>
      <c r="H1" s="65"/>
      <c r="I1" s="65"/>
      <c r="J1" s="815" t="s">
        <v>1</v>
      </c>
      <c r="K1" s="816"/>
      <c r="L1" s="816"/>
      <c r="M1" s="816"/>
      <c r="N1" s="816"/>
      <c r="O1" s="816"/>
      <c r="P1" s="816"/>
      <c r="Q1" s="817"/>
      <c r="R1" s="818" t="s">
        <v>2</v>
      </c>
      <c r="S1" s="819"/>
      <c r="T1" s="820" t="s">
        <v>3</v>
      </c>
      <c r="U1" s="821"/>
      <c r="V1" s="821"/>
      <c r="W1" s="2"/>
    </row>
    <row r="2" spans="1:23" s="37" customFormat="1" ht="80.25" customHeight="1" thickBot="1" x14ac:dyDescent="0.25">
      <c r="A2" s="67" t="s">
        <v>4</v>
      </c>
      <c r="B2" s="69" t="s">
        <v>5</v>
      </c>
      <c r="C2" s="69" t="s">
        <v>6</v>
      </c>
      <c r="D2" s="69" t="s">
        <v>7</v>
      </c>
      <c r="E2" s="69" t="s">
        <v>8</v>
      </c>
      <c r="F2" s="69" t="s">
        <v>9</v>
      </c>
      <c r="G2" s="69" t="s">
        <v>10</v>
      </c>
      <c r="H2" s="69" t="s">
        <v>11</v>
      </c>
      <c r="I2" s="69" t="s">
        <v>12</v>
      </c>
      <c r="J2" s="69" t="s">
        <v>13</v>
      </c>
      <c r="K2" s="69" t="s">
        <v>14</v>
      </c>
      <c r="L2" s="69" t="s">
        <v>15</v>
      </c>
      <c r="M2" s="68" t="s">
        <v>16</v>
      </c>
      <c r="N2" s="69" t="s">
        <v>17</v>
      </c>
      <c r="O2" s="69" t="s">
        <v>18</v>
      </c>
      <c r="P2" s="69" t="s">
        <v>19</v>
      </c>
      <c r="Q2" s="70" t="s">
        <v>20</v>
      </c>
      <c r="R2" s="71" t="s">
        <v>21</v>
      </c>
      <c r="S2" s="71" t="s">
        <v>22</v>
      </c>
      <c r="T2" s="71" t="s">
        <v>23</v>
      </c>
      <c r="U2" s="71" t="s">
        <v>24</v>
      </c>
      <c r="V2" s="72" t="s">
        <v>25</v>
      </c>
      <c r="W2" s="73"/>
    </row>
    <row r="3" spans="1:23" s="45" customFormat="1" ht="17" customHeight="1" x14ac:dyDescent="0.2">
      <c r="A3" s="89">
        <v>1</v>
      </c>
      <c r="B3" s="75" t="s">
        <v>26</v>
      </c>
      <c r="C3" s="75" t="s">
        <v>27</v>
      </c>
      <c r="D3" s="75" t="s">
        <v>28</v>
      </c>
      <c r="E3" s="76" t="s">
        <v>29</v>
      </c>
      <c r="F3" s="76" t="s">
        <v>30</v>
      </c>
      <c r="G3" s="76" t="s">
        <v>31</v>
      </c>
      <c r="H3" s="75" t="s">
        <v>32</v>
      </c>
      <c r="I3" s="76" t="s">
        <v>33</v>
      </c>
      <c r="J3" s="90">
        <v>1.0209027777777779</v>
      </c>
      <c r="K3" s="91">
        <v>26</v>
      </c>
      <c r="L3" s="76" t="s">
        <v>34</v>
      </c>
      <c r="M3" s="78">
        <f>O3+R3+T3</f>
        <v>1823105</v>
      </c>
      <c r="N3" s="75" t="s">
        <v>35</v>
      </c>
      <c r="O3" s="78">
        <v>1497344</v>
      </c>
      <c r="P3" s="74">
        <v>157110</v>
      </c>
      <c r="Q3" s="79">
        <f t="shared" ref="Q3:Q27" si="0">O3/M3</f>
        <v>0.82131528354099193</v>
      </c>
      <c r="R3" s="80">
        <v>0</v>
      </c>
      <c r="S3" s="81">
        <f t="shared" ref="S3:S27" si="1">R3/M3</f>
        <v>0</v>
      </c>
      <c r="T3" s="82">
        <v>325761</v>
      </c>
      <c r="U3" s="79">
        <f t="shared" ref="U3:U27" si="2">T3/M3</f>
        <v>0.17868471645900813</v>
      </c>
      <c r="V3" s="66">
        <v>121454</v>
      </c>
      <c r="W3" s="5"/>
    </row>
    <row r="4" spans="1:23" s="45" customFormat="1" ht="16" customHeight="1" x14ac:dyDescent="0.2">
      <c r="A4" s="18">
        <v>2</v>
      </c>
      <c r="B4" s="39" t="s">
        <v>290</v>
      </c>
      <c r="C4" s="39" t="s">
        <v>291</v>
      </c>
      <c r="D4" s="39" t="s">
        <v>292</v>
      </c>
      <c r="E4" s="39" t="s">
        <v>29</v>
      </c>
      <c r="F4" s="12" t="s">
        <v>30</v>
      </c>
      <c r="G4" s="12" t="s">
        <v>31</v>
      </c>
      <c r="H4" s="12" t="s">
        <v>293</v>
      </c>
      <c r="I4" s="39" t="s">
        <v>33</v>
      </c>
      <c r="J4" s="92">
        <f>(2440/(24*60*60))</f>
        <v>2.824074074074074E-2</v>
      </c>
      <c r="K4" s="93">
        <v>26</v>
      </c>
      <c r="L4" s="39" t="s">
        <v>34</v>
      </c>
      <c r="M4" s="41">
        <f>R4+T4+O4</f>
        <v>1006711</v>
      </c>
      <c r="N4" s="39" t="s">
        <v>59</v>
      </c>
      <c r="O4" s="41">
        <v>378891</v>
      </c>
      <c r="P4" s="41">
        <f>ROUNDDOWN(O4*0.4,0)</f>
        <v>151556</v>
      </c>
      <c r="Q4" s="47">
        <f t="shared" si="0"/>
        <v>0.37636521305518666</v>
      </c>
      <c r="R4" s="41">
        <v>37934</v>
      </c>
      <c r="S4" s="47">
        <f t="shared" si="1"/>
        <v>3.768112199032294E-2</v>
      </c>
      <c r="T4" s="41">
        <v>589886</v>
      </c>
      <c r="U4" s="47">
        <f t="shared" si="2"/>
        <v>0.58595366495449042</v>
      </c>
      <c r="V4" s="41">
        <f>ROUNDDOWN(T4/632916*259016,0)</f>
        <v>241406</v>
      </c>
      <c r="W4" s="5"/>
    </row>
    <row r="5" spans="1:23" s="45" customFormat="1" ht="17" customHeight="1" x14ac:dyDescent="0.2">
      <c r="A5" s="18">
        <v>3</v>
      </c>
      <c r="B5" s="14" t="s">
        <v>48</v>
      </c>
      <c r="C5" s="39" t="s">
        <v>49</v>
      </c>
      <c r="D5" s="39" t="s">
        <v>118</v>
      </c>
      <c r="E5" s="39" t="s">
        <v>29</v>
      </c>
      <c r="F5" s="14" t="s">
        <v>30</v>
      </c>
      <c r="G5" s="14" t="s">
        <v>119</v>
      </c>
      <c r="H5" s="39" t="s">
        <v>120</v>
      </c>
      <c r="I5" s="14" t="s">
        <v>33</v>
      </c>
      <c r="J5" s="94">
        <v>1.0251504629629631</v>
      </c>
      <c r="K5" s="93">
        <v>22</v>
      </c>
      <c r="L5" s="14" t="s">
        <v>41</v>
      </c>
      <c r="M5" s="50">
        <f>O5+R5+T5</f>
        <v>978590</v>
      </c>
      <c r="N5" s="39" t="s">
        <v>87</v>
      </c>
      <c r="O5" s="41">
        <v>393019</v>
      </c>
      <c r="P5" s="41"/>
      <c r="Q5" s="51">
        <f t="shared" si="0"/>
        <v>0.40161763353396213</v>
      </c>
      <c r="R5" s="44"/>
      <c r="S5" s="48">
        <f t="shared" si="1"/>
        <v>0</v>
      </c>
      <c r="T5" s="41">
        <v>585571</v>
      </c>
      <c r="U5" s="51">
        <f t="shared" si="2"/>
        <v>0.59838236646603782</v>
      </c>
      <c r="V5" s="41">
        <v>174888</v>
      </c>
      <c r="W5" s="5"/>
    </row>
    <row r="6" spans="1:23" s="45" customFormat="1" ht="16" customHeight="1" x14ac:dyDescent="0.2">
      <c r="A6" s="18">
        <v>4</v>
      </c>
      <c r="B6" s="39" t="s">
        <v>290</v>
      </c>
      <c r="C6" s="39" t="s">
        <v>291</v>
      </c>
      <c r="D6" s="39" t="s">
        <v>298</v>
      </c>
      <c r="E6" s="39" t="s">
        <v>29</v>
      </c>
      <c r="F6" s="12" t="s">
        <v>30</v>
      </c>
      <c r="G6" s="12" t="s">
        <v>31</v>
      </c>
      <c r="H6" s="12" t="s">
        <v>299</v>
      </c>
      <c r="I6" s="39" t="s">
        <v>33</v>
      </c>
      <c r="J6" s="92">
        <f>(782/(24*60*60))</f>
        <v>9.0509259259259258E-3</v>
      </c>
      <c r="K6" s="93">
        <v>25</v>
      </c>
      <c r="L6" s="39" t="s">
        <v>34</v>
      </c>
      <c r="M6" s="41">
        <f>R6+T6+O6</f>
        <v>560452</v>
      </c>
      <c r="N6" s="39" t="s">
        <v>59</v>
      </c>
      <c r="O6" s="41">
        <v>326919</v>
      </c>
      <c r="P6" s="41">
        <f>ROUNDDOWN(O6*0.4,0)</f>
        <v>130767</v>
      </c>
      <c r="Q6" s="47">
        <f t="shared" si="0"/>
        <v>0.58331311155995513</v>
      </c>
      <c r="R6" s="41">
        <v>63093</v>
      </c>
      <c r="S6" s="47">
        <f t="shared" si="1"/>
        <v>0.11257520715422552</v>
      </c>
      <c r="T6" s="41">
        <v>170440</v>
      </c>
      <c r="U6" s="47">
        <f t="shared" si="2"/>
        <v>0.30411168128581928</v>
      </c>
      <c r="V6" s="41">
        <f>ROUNDDOWN(T6/242783*94490,0)</f>
        <v>66334</v>
      </c>
      <c r="W6" s="5"/>
    </row>
    <row r="7" spans="1:23" s="45" customFormat="1" ht="17" customHeight="1" x14ac:dyDescent="0.2">
      <c r="A7" s="15">
        <v>5</v>
      </c>
      <c r="B7" s="14" t="s">
        <v>48</v>
      </c>
      <c r="C7" s="53" t="s">
        <v>49</v>
      </c>
      <c r="D7" s="53" t="s">
        <v>50</v>
      </c>
      <c r="E7" s="53" t="s">
        <v>29</v>
      </c>
      <c r="F7" s="14" t="s">
        <v>300</v>
      </c>
      <c r="G7" s="49"/>
      <c r="H7" s="53" t="s">
        <v>51</v>
      </c>
      <c r="I7" s="53" t="s">
        <v>52</v>
      </c>
      <c r="J7" s="95">
        <v>1.042685185185185</v>
      </c>
      <c r="K7" s="96">
        <v>2</v>
      </c>
      <c r="L7" s="14" t="s">
        <v>53</v>
      </c>
      <c r="M7" s="50">
        <f>O7+R7+T7</f>
        <v>514376</v>
      </c>
      <c r="N7" s="53" t="s">
        <v>54</v>
      </c>
      <c r="O7" s="56">
        <v>369999</v>
      </c>
      <c r="P7" s="56"/>
      <c r="Q7" s="51">
        <f t="shared" si="0"/>
        <v>0.71931622004137052</v>
      </c>
      <c r="R7" s="59"/>
      <c r="S7" s="48">
        <f t="shared" si="1"/>
        <v>0</v>
      </c>
      <c r="T7" s="56">
        <v>144377</v>
      </c>
      <c r="U7" s="51">
        <f t="shared" si="2"/>
        <v>0.28068377995862948</v>
      </c>
      <c r="V7" s="56">
        <v>23420</v>
      </c>
      <c r="W7" s="58"/>
    </row>
    <row r="8" spans="1:23" s="45" customFormat="1" ht="17" customHeight="1" x14ac:dyDescent="0.2">
      <c r="A8" s="15">
        <v>6</v>
      </c>
      <c r="B8" s="53" t="s">
        <v>26</v>
      </c>
      <c r="C8" s="53" t="s">
        <v>27</v>
      </c>
      <c r="D8" s="53" t="s">
        <v>63</v>
      </c>
      <c r="E8" s="14" t="s">
        <v>29</v>
      </c>
      <c r="F8" s="14" t="s">
        <v>64</v>
      </c>
      <c r="G8" s="14" t="s">
        <v>36</v>
      </c>
      <c r="H8" s="53" t="s">
        <v>65</v>
      </c>
      <c r="I8" s="14" t="s">
        <v>33</v>
      </c>
      <c r="J8" s="95">
        <v>1.0154398148148149</v>
      </c>
      <c r="K8" s="96">
        <v>22</v>
      </c>
      <c r="L8" s="14" t="s">
        <v>34</v>
      </c>
      <c r="M8" s="50">
        <f>O8+R8+T8</f>
        <v>456494</v>
      </c>
      <c r="N8" s="53" t="s">
        <v>35</v>
      </c>
      <c r="O8" s="56">
        <v>339654</v>
      </c>
      <c r="P8" s="52">
        <v>129018</v>
      </c>
      <c r="Q8" s="51">
        <f t="shared" si="0"/>
        <v>0.74404920984722689</v>
      </c>
      <c r="R8" s="55">
        <v>0</v>
      </c>
      <c r="S8" s="48">
        <f t="shared" si="1"/>
        <v>0</v>
      </c>
      <c r="T8" s="56">
        <v>116840</v>
      </c>
      <c r="U8" s="51">
        <f t="shared" si="2"/>
        <v>0.25595079015277311</v>
      </c>
      <c r="V8" s="11">
        <v>54356</v>
      </c>
      <c r="W8" s="58"/>
    </row>
    <row r="9" spans="1:23" s="45" customFormat="1" ht="17" customHeight="1" x14ac:dyDescent="0.2">
      <c r="A9" s="15">
        <v>7</v>
      </c>
      <c r="B9" s="53" t="s">
        <v>319</v>
      </c>
      <c r="C9" s="53" t="s">
        <v>320</v>
      </c>
      <c r="D9" s="53" t="s">
        <v>321</v>
      </c>
      <c r="E9" s="14" t="s">
        <v>29</v>
      </c>
      <c r="F9" s="14" t="s">
        <v>30</v>
      </c>
      <c r="G9" s="14" t="s">
        <v>31</v>
      </c>
      <c r="H9" s="53" t="s">
        <v>32</v>
      </c>
      <c r="I9" s="14" t="s">
        <v>33</v>
      </c>
      <c r="J9" s="95">
        <v>1.0347222222222221</v>
      </c>
      <c r="K9" s="96">
        <v>60</v>
      </c>
      <c r="L9" s="14" t="s">
        <v>41</v>
      </c>
      <c r="M9" s="50">
        <f>O9+R9+T9</f>
        <v>378242</v>
      </c>
      <c r="N9" s="53" t="s">
        <v>35</v>
      </c>
      <c r="O9" s="50">
        <v>181143</v>
      </c>
      <c r="P9" s="83"/>
      <c r="Q9" s="51">
        <f t="shared" si="0"/>
        <v>0.47890768344076012</v>
      </c>
      <c r="R9" s="55">
        <v>12291</v>
      </c>
      <c r="S9" s="48">
        <f t="shared" si="1"/>
        <v>3.2495069294261346E-2</v>
      </c>
      <c r="T9" s="56">
        <v>184808</v>
      </c>
      <c r="U9" s="51">
        <f t="shared" si="2"/>
        <v>0.4885972472649785</v>
      </c>
      <c r="V9" s="56">
        <v>91324</v>
      </c>
      <c r="W9" s="5"/>
    </row>
    <row r="10" spans="1:23" s="45" customFormat="1" ht="17" customHeight="1" x14ac:dyDescent="0.2">
      <c r="A10" s="15">
        <v>8</v>
      </c>
      <c r="B10" s="14" t="s">
        <v>48</v>
      </c>
      <c r="C10" s="53" t="s">
        <v>49</v>
      </c>
      <c r="D10" s="53" t="s">
        <v>79</v>
      </c>
      <c r="E10" s="53" t="s">
        <v>29</v>
      </c>
      <c r="F10" s="14" t="s">
        <v>80</v>
      </c>
      <c r="G10" s="14" t="s">
        <v>81</v>
      </c>
      <c r="H10" s="53" t="s">
        <v>82</v>
      </c>
      <c r="I10" s="53" t="s">
        <v>52</v>
      </c>
      <c r="J10" s="95">
        <v>1.034849537037037</v>
      </c>
      <c r="K10" s="96">
        <v>2</v>
      </c>
      <c r="L10" s="14" t="s">
        <v>53</v>
      </c>
      <c r="M10" s="50">
        <f>O10+R10+T10</f>
        <v>331697</v>
      </c>
      <c r="N10" s="53" t="s">
        <v>54</v>
      </c>
      <c r="O10" s="56">
        <v>248193</v>
      </c>
      <c r="P10" s="56"/>
      <c r="Q10" s="51">
        <f t="shared" si="0"/>
        <v>0.74825216990204912</v>
      </c>
      <c r="R10" s="59"/>
      <c r="S10" s="48">
        <f t="shared" si="1"/>
        <v>0</v>
      </c>
      <c r="T10" s="56">
        <v>83504</v>
      </c>
      <c r="U10" s="51">
        <f t="shared" si="2"/>
        <v>0.25174783009795082</v>
      </c>
      <c r="V10" s="56">
        <v>16481</v>
      </c>
      <c r="W10" s="58"/>
    </row>
    <row r="11" spans="1:23" s="45" customFormat="1" ht="17" customHeight="1" x14ac:dyDescent="0.2">
      <c r="A11" s="15">
        <v>9</v>
      </c>
      <c r="B11" s="53" t="s">
        <v>26</v>
      </c>
      <c r="C11" s="53" t="s">
        <v>27</v>
      </c>
      <c r="D11" s="53" t="s">
        <v>77</v>
      </c>
      <c r="E11" s="14" t="s">
        <v>29</v>
      </c>
      <c r="F11" s="14" t="s">
        <v>30</v>
      </c>
      <c r="G11" s="14" t="s">
        <v>31</v>
      </c>
      <c r="H11" s="53" t="s">
        <v>78</v>
      </c>
      <c r="I11" s="14" t="s">
        <v>33</v>
      </c>
      <c r="J11" s="94">
        <v>1.010856481481482</v>
      </c>
      <c r="K11" s="93">
        <v>31</v>
      </c>
      <c r="L11" s="14" t="s">
        <v>34</v>
      </c>
      <c r="M11" s="50">
        <f>O11+R11+T11</f>
        <v>316180</v>
      </c>
      <c r="N11" s="53" t="s">
        <v>42</v>
      </c>
      <c r="O11" s="41">
        <v>202124</v>
      </c>
      <c r="P11" s="9">
        <v>142205</v>
      </c>
      <c r="Q11" s="51">
        <f t="shared" si="0"/>
        <v>0.63926877095325452</v>
      </c>
      <c r="R11" s="55">
        <v>0</v>
      </c>
      <c r="S11" s="48">
        <f t="shared" si="1"/>
        <v>0</v>
      </c>
      <c r="T11" s="41">
        <v>114056</v>
      </c>
      <c r="U11" s="51">
        <f t="shared" si="2"/>
        <v>0.36073122904674554</v>
      </c>
      <c r="V11" s="11">
        <v>67895</v>
      </c>
      <c r="W11" s="5"/>
    </row>
    <row r="12" spans="1:23" s="45" customFormat="1" ht="16" customHeight="1" x14ac:dyDescent="0.2">
      <c r="A12" s="15">
        <v>10</v>
      </c>
      <c r="B12" s="53" t="s">
        <v>290</v>
      </c>
      <c r="C12" s="53" t="s">
        <v>291</v>
      </c>
      <c r="D12" s="53" t="s">
        <v>322</v>
      </c>
      <c r="E12" s="53" t="s">
        <v>29</v>
      </c>
      <c r="F12" s="53" t="s">
        <v>30</v>
      </c>
      <c r="G12" s="53" t="s">
        <v>303</v>
      </c>
      <c r="H12" s="14" t="s">
        <v>323</v>
      </c>
      <c r="I12" s="53" t="s">
        <v>33</v>
      </c>
      <c r="J12" s="97">
        <f>(611/(24*60*60))</f>
        <v>7.0717592592592594E-3</v>
      </c>
      <c r="K12" s="96">
        <v>21</v>
      </c>
      <c r="L12" s="53" t="s">
        <v>34</v>
      </c>
      <c r="M12" s="56">
        <f>R12+T12+O12</f>
        <v>314865</v>
      </c>
      <c r="N12" s="53" t="s">
        <v>59</v>
      </c>
      <c r="O12" s="56">
        <v>240460</v>
      </c>
      <c r="P12" s="56">
        <f>ROUNDDOWN(O12*0.4,0)</f>
        <v>96184</v>
      </c>
      <c r="Q12" s="85">
        <f t="shared" si="0"/>
        <v>0.76369237609769269</v>
      </c>
      <c r="R12" s="56">
        <v>33040</v>
      </c>
      <c r="S12" s="85">
        <f t="shared" si="1"/>
        <v>0.10493386054340749</v>
      </c>
      <c r="T12" s="56">
        <v>41365</v>
      </c>
      <c r="U12" s="85">
        <f t="shared" si="2"/>
        <v>0.13137376335889986</v>
      </c>
      <c r="V12" s="56">
        <f>ROUNDDOWN(T12/242783*94490,0)</f>
        <v>16099</v>
      </c>
      <c r="W12" s="58"/>
    </row>
    <row r="13" spans="1:23" s="45" customFormat="1" ht="17" customHeight="1" x14ac:dyDescent="0.2">
      <c r="A13" s="15">
        <v>11</v>
      </c>
      <c r="B13" s="14" t="s">
        <v>48</v>
      </c>
      <c r="C13" s="53" t="s">
        <v>83</v>
      </c>
      <c r="D13" s="53" t="s">
        <v>84</v>
      </c>
      <c r="E13" s="53" t="s">
        <v>29</v>
      </c>
      <c r="F13" s="14" t="s">
        <v>64</v>
      </c>
      <c r="G13" s="14" t="s">
        <v>85</v>
      </c>
      <c r="H13" s="53" t="s">
        <v>86</v>
      </c>
      <c r="I13" s="53" t="s">
        <v>33</v>
      </c>
      <c r="J13" s="95">
        <v>1.0215509259259259</v>
      </c>
      <c r="K13" s="96">
        <v>4</v>
      </c>
      <c r="L13" s="14" t="s">
        <v>53</v>
      </c>
      <c r="M13" s="50">
        <f t="shared" ref="M13:M27" si="3">O13+R13+T13</f>
        <v>300175</v>
      </c>
      <c r="N13" s="53" t="s">
        <v>87</v>
      </c>
      <c r="O13" s="56">
        <v>59738</v>
      </c>
      <c r="P13" s="83"/>
      <c r="Q13" s="51">
        <f t="shared" si="0"/>
        <v>0.19901057716332141</v>
      </c>
      <c r="R13" s="59"/>
      <c r="S13" s="48">
        <f t="shared" si="1"/>
        <v>0</v>
      </c>
      <c r="T13" s="56">
        <v>240437</v>
      </c>
      <c r="U13" s="51">
        <f t="shared" si="2"/>
        <v>0.80098942283667862</v>
      </c>
      <c r="V13" s="56">
        <v>134190</v>
      </c>
      <c r="W13" s="58"/>
    </row>
    <row r="14" spans="1:23" s="45" customFormat="1" ht="17" customHeight="1" x14ac:dyDescent="0.2">
      <c r="A14" s="18">
        <v>12</v>
      </c>
      <c r="B14" s="14" t="s">
        <v>48</v>
      </c>
      <c r="C14" s="39" t="s">
        <v>83</v>
      </c>
      <c r="D14" s="39" t="s">
        <v>115</v>
      </c>
      <c r="E14" s="39" t="s">
        <v>29</v>
      </c>
      <c r="F14" s="14" t="s">
        <v>308</v>
      </c>
      <c r="G14" s="14" t="s">
        <v>116</v>
      </c>
      <c r="H14" s="39" t="s">
        <v>117</v>
      </c>
      <c r="I14" s="39" t="s">
        <v>33</v>
      </c>
      <c r="J14" s="94">
        <v>1.0199537037037041</v>
      </c>
      <c r="K14" s="93">
        <v>4</v>
      </c>
      <c r="L14" s="14" t="s">
        <v>53</v>
      </c>
      <c r="M14" s="50">
        <f t="shared" si="3"/>
        <v>166095</v>
      </c>
      <c r="N14" s="39" t="s">
        <v>87</v>
      </c>
      <c r="O14" s="41">
        <v>41853</v>
      </c>
      <c r="P14" s="46"/>
      <c r="Q14" s="51">
        <f t="shared" si="0"/>
        <v>0.25198229928655286</v>
      </c>
      <c r="R14" s="44"/>
      <c r="S14" s="48">
        <f t="shared" si="1"/>
        <v>0</v>
      </c>
      <c r="T14" s="41">
        <v>124242</v>
      </c>
      <c r="U14" s="51">
        <f t="shared" si="2"/>
        <v>0.74801770071344709</v>
      </c>
      <c r="V14" s="41">
        <v>62816</v>
      </c>
      <c r="W14" s="5"/>
    </row>
    <row r="15" spans="1:23" s="45" customFormat="1" ht="17" customHeight="1" x14ac:dyDescent="0.2">
      <c r="A15" s="18">
        <v>13</v>
      </c>
      <c r="B15" s="39" t="s">
        <v>26</v>
      </c>
      <c r="C15" s="39" t="s">
        <v>27</v>
      </c>
      <c r="D15" s="39" t="s">
        <v>94</v>
      </c>
      <c r="E15" s="14" t="s">
        <v>29</v>
      </c>
      <c r="F15" s="14" t="s">
        <v>95</v>
      </c>
      <c r="G15" s="14" t="s">
        <v>36</v>
      </c>
      <c r="H15" s="39" t="s">
        <v>96</v>
      </c>
      <c r="I15" s="14" t="s">
        <v>33</v>
      </c>
      <c r="J15" s="94">
        <v>1.044780092592593</v>
      </c>
      <c r="K15" s="93">
        <v>5</v>
      </c>
      <c r="L15" s="14" t="s">
        <v>34</v>
      </c>
      <c r="M15" s="50">
        <f t="shared" si="3"/>
        <v>150006</v>
      </c>
      <c r="N15" s="39" t="s">
        <v>42</v>
      </c>
      <c r="O15" s="41">
        <v>104704</v>
      </c>
      <c r="P15" s="9">
        <v>66247</v>
      </c>
      <c r="Q15" s="51">
        <f t="shared" si="0"/>
        <v>0.69799874671679796</v>
      </c>
      <c r="R15" s="55">
        <v>0</v>
      </c>
      <c r="S15" s="48">
        <f t="shared" si="1"/>
        <v>0</v>
      </c>
      <c r="T15" s="41">
        <v>45302</v>
      </c>
      <c r="U15" s="51">
        <f t="shared" si="2"/>
        <v>0.30200125328320199</v>
      </c>
      <c r="V15" s="11">
        <v>20991</v>
      </c>
      <c r="W15" s="5"/>
    </row>
    <row r="16" spans="1:23" s="45" customFormat="1" ht="17" customHeight="1" x14ac:dyDescent="0.2">
      <c r="A16" s="18">
        <v>14</v>
      </c>
      <c r="B16" s="39" t="s">
        <v>26</v>
      </c>
      <c r="C16" s="39" t="s">
        <v>27</v>
      </c>
      <c r="D16" s="39" t="s">
        <v>101</v>
      </c>
      <c r="E16" s="14" t="s">
        <v>29</v>
      </c>
      <c r="F16" s="14" t="s">
        <v>102</v>
      </c>
      <c r="G16" s="14" t="s">
        <v>36</v>
      </c>
      <c r="H16" s="39" t="s">
        <v>103</v>
      </c>
      <c r="I16" s="14" t="s">
        <v>33</v>
      </c>
      <c r="J16" s="94">
        <v>1.0304513888888891</v>
      </c>
      <c r="K16" s="93">
        <v>4</v>
      </c>
      <c r="L16" s="14" t="s">
        <v>34</v>
      </c>
      <c r="M16" s="50">
        <f t="shared" si="3"/>
        <v>101679</v>
      </c>
      <c r="N16" s="39" t="s">
        <v>42</v>
      </c>
      <c r="O16" s="41">
        <v>86004</v>
      </c>
      <c r="P16" s="9">
        <v>45790</v>
      </c>
      <c r="Q16" s="51">
        <f t="shared" si="0"/>
        <v>0.84583837370548487</v>
      </c>
      <c r="R16" s="55">
        <v>0</v>
      </c>
      <c r="S16" s="48">
        <f t="shared" si="1"/>
        <v>0</v>
      </c>
      <c r="T16" s="41">
        <v>15675</v>
      </c>
      <c r="U16" s="51">
        <f t="shared" si="2"/>
        <v>0.1541616262945151</v>
      </c>
      <c r="V16" s="11">
        <v>9770</v>
      </c>
      <c r="W16" s="5"/>
    </row>
    <row r="17" spans="1:23" s="45" customFormat="1" ht="17" customHeight="1" x14ac:dyDescent="0.2">
      <c r="A17" s="18">
        <v>15</v>
      </c>
      <c r="B17" s="39" t="s">
        <v>26</v>
      </c>
      <c r="C17" s="39" t="s">
        <v>27</v>
      </c>
      <c r="D17" s="39" t="s">
        <v>139</v>
      </c>
      <c r="E17" s="14" t="s">
        <v>29</v>
      </c>
      <c r="F17" s="14" t="s">
        <v>140</v>
      </c>
      <c r="G17" s="14" t="s">
        <v>36</v>
      </c>
      <c r="H17" s="39" t="s">
        <v>141</v>
      </c>
      <c r="I17" s="14" t="s">
        <v>33</v>
      </c>
      <c r="J17" s="94">
        <v>1.028668981481482</v>
      </c>
      <c r="K17" s="93">
        <v>5</v>
      </c>
      <c r="L17" s="14" t="s">
        <v>34</v>
      </c>
      <c r="M17" s="50">
        <f t="shared" si="3"/>
        <v>65629</v>
      </c>
      <c r="N17" s="39" t="s">
        <v>35</v>
      </c>
      <c r="O17" s="41">
        <v>54318</v>
      </c>
      <c r="P17" s="9">
        <v>16482</v>
      </c>
      <c r="Q17" s="51">
        <f t="shared" si="0"/>
        <v>0.82765240975788146</v>
      </c>
      <c r="R17" s="55">
        <v>0</v>
      </c>
      <c r="S17" s="48">
        <f t="shared" si="1"/>
        <v>0</v>
      </c>
      <c r="T17" s="41">
        <v>11311</v>
      </c>
      <c r="U17" s="51">
        <f t="shared" si="2"/>
        <v>0.17234759024211857</v>
      </c>
      <c r="V17" s="11">
        <v>7884</v>
      </c>
      <c r="W17" s="5"/>
    </row>
    <row r="18" spans="1:23" s="45" customFormat="1" ht="17" customHeight="1" x14ac:dyDescent="0.2">
      <c r="A18" s="18">
        <v>16</v>
      </c>
      <c r="B18" s="14" t="s">
        <v>48</v>
      </c>
      <c r="C18" s="39" t="s">
        <v>49</v>
      </c>
      <c r="D18" s="39" t="s">
        <v>137</v>
      </c>
      <c r="E18" s="39" t="s">
        <v>29</v>
      </c>
      <c r="F18" s="14" t="s">
        <v>64</v>
      </c>
      <c r="G18" s="14" t="s">
        <v>85</v>
      </c>
      <c r="H18" s="39" t="s">
        <v>138</v>
      </c>
      <c r="I18" s="14" t="s">
        <v>33</v>
      </c>
      <c r="J18" s="94">
        <v>1.016377314814815</v>
      </c>
      <c r="K18" s="93">
        <v>4</v>
      </c>
      <c r="L18" s="14" t="s">
        <v>53</v>
      </c>
      <c r="M18" s="50">
        <f t="shared" si="3"/>
        <v>55659</v>
      </c>
      <c r="N18" s="39" t="s">
        <v>54</v>
      </c>
      <c r="O18" s="41">
        <v>33526</v>
      </c>
      <c r="P18" s="41"/>
      <c r="Q18" s="51">
        <f t="shared" si="0"/>
        <v>0.60234643094557938</v>
      </c>
      <c r="R18" s="44"/>
      <c r="S18" s="48">
        <f t="shared" si="1"/>
        <v>0</v>
      </c>
      <c r="T18" s="41">
        <v>22133</v>
      </c>
      <c r="U18" s="51">
        <f t="shared" si="2"/>
        <v>0.39765356905442067</v>
      </c>
      <c r="V18" s="41">
        <v>6178</v>
      </c>
      <c r="W18" s="5"/>
    </row>
    <row r="19" spans="1:23" s="45" customFormat="1" ht="17" customHeight="1" x14ac:dyDescent="0.2">
      <c r="A19" s="18">
        <v>17</v>
      </c>
      <c r="B19" s="39" t="s">
        <v>26</v>
      </c>
      <c r="C19" s="39" t="s">
        <v>27</v>
      </c>
      <c r="D19" s="39" t="s">
        <v>126</v>
      </c>
      <c r="E19" s="14" t="s">
        <v>29</v>
      </c>
      <c r="F19" s="14" t="s">
        <v>127</v>
      </c>
      <c r="G19" s="14" t="s">
        <v>36</v>
      </c>
      <c r="H19" s="39" t="s">
        <v>128</v>
      </c>
      <c r="I19" s="14" t="s">
        <v>33</v>
      </c>
      <c r="J19" s="94">
        <v>1.0386574074074071</v>
      </c>
      <c r="K19" s="93">
        <v>4</v>
      </c>
      <c r="L19" s="14" t="s">
        <v>34</v>
      </c>
      <c r="M19" s="50">
        <f t="shared" si="3"/>
        <v>51859</v>
      </c>
      <c r="N19" s="39" t="s">
        <v>42</v>
      </c>
      <c r="O19" s="41">
        <v>48144</v>
      </c>
      <c r="P19" s="9">
        <v>31433</v>
      </c>
      <c r="Q19" s="51">
        <f t="shared" si="0"/>
        <v>0.9283634470390868</v>
      </c>
      <c r="R19" s="55">
        <v>0</v>
      </c>
      <c r="S19" s="48">
        <f t="shared" si="1"/>
        <v>0</v>
      </c>
      <c r="T19" s="41">
        <v>3715</v>
      </c>
      <c r="U19" s="51">
        <f t="shared" si="2"/>
        <v>7.1636552960913244E-2</v>
      </c>
      <c r="V19" s="11">
        <v>2239</v>
      </c>
      <c r="W19" s="5"/>
    </row>
    <row r="20" spans="1:23" s="45" customFormat="1" ht="17" customHeight="1" x14ac:dyDescent="0.2">
      <c r="A20" s="18">
        <v>18</v>
      </c>
      <c r="B20" s="39" t="s">
        <v>26</v>
      </c>
      <c r="C20" s="39" t="s">
        <v>27</v>
      </c>
      <c r="D20" s="39" t="s">
        <v>109</v>
      </c>
      <c r="E20" s="14" t="s">
        <v>29</v>
      </c>
      <c r="F20" s="14" t="s">
        <v>110</v>
      </c>
      <c r="G20" s="14" t="s">
        <v>36</v>
      </c>
      <c r="H20" s="39" t="s">
        <v>111</v>
      </c>
      <c r="I20" s="14" t="s">
        <v>33</v>
      </c>
      <c r="J20" s="94">
        <v>1.0318634259259261</v>
      </c>
      <c r="K20" s="93">
        <v>4</v>
      </c>
      <c r="L20" s="14" t="s">
        <v>34</v>
      </c>
      <c r="M20" s="50">
        <f t="shared" si="3"/>
        <v>51136</v>
      </c>
      <c r="N20" s="39" t="s">
        <v>42</v>
      </c>
      <c r="O20" s="41">
        <v>46656</v>
      </c>
      <c r="P20" s="9">
        <v>16794</v>
      </c>
      <c r="Q20" s="51">
        <f t="shared" si="0"/>
        <v>0.91239048811013768</v>
      </c>
      <c r="R20" s="55">
        <v>0</v>
      </c>
      <c r="S20" s="48">
        <f t="shared" si="1"/>
        <v>0</v>
      </c>
      <c r="T20" s="41">
        <v>4480</v>
      </c>
      <c r="U20" s="51">
        <f t="shared" si="2"/>
        <v>8.7609511889862324E-2</v>
      </c>
      <c r="V20" s="11">
        <v>3507</v>
      </c>
      <c r="W20" s="5"/>
    </row>
    <row r="21" spans="1:23" s="45" customFormat="1" ht="17" customHeight="1" x14ac:dyDescent="0.2">
      <c r="A21" s="18">
        <v>19</v>
      </c>
      <c r="B21" s="39" t="s">
        <v>26</v>
      </c>
      <c r="C21" s="39" t="s">
        <v>27</v>
      </c>
      <c r="D21" s="39" t="s">
        <v>142</v>
      </c>
      <c r="E21" s="14" t="s">
        <v>29</v>
      </c>
      <c r="F21" s="14" t="s">
        <v>143</v>
      </c>
      <c r="G21" s="14" t="s">
        <v>36</v>
      </c>
      <c r="H21" s="39" t="s">
        <v>144</v>
      </c>
      <c r="I21" s="14" t="s">
        <v>33</v>
      </c>
      <c r="J21" s="94">
        <v>1.010011574074074</v>
      </c>
      <c r="K21" s="93">
        <v>5</v>
      </c>
      <c r="L21" s="14" t="s">
        <v>34</v>
      </c>
      <c r="M21" s="50">
        <f t="shared" si="3"/>
        <v>47404</v>
      </c>
      <c r="N21" s="39" t="s">
        <v>42</v>
      </c>
      <c r="O21" s="41">
        <v>39251</v>
      </c>
      <c r="P21" s="9">
        <v>12804</v>
      </c>
      <c r="Q21" s="51">
        <f t="shared" si="0"/>
        <v>0.82801029448991648</v>
      </c>
      <c r="R21" s="55">
        <v>0</v>
      </c>
      <c r="S21" s="48">
        <f t="shared" si="1"/>
        <v>0</v>
      </c>
      <c r="T21" s="41">
        <v>8153</v>
      </c>
      <c r="U21" s="51">
        <f t="shared" si="2"/>
        <v>0.17198970551008352</v>
      </c>
      <c r="V21" s="11">
        <v>6601</v>
      </c>
      <c r="W21" s="5"/>
    </row>
    <row r="22" spans="1:23" s="45" customFormat="1" ht="17" customHeight="1" x14ac:dyDescent="0.2">
      <c r="A22" s="18">
        <v>20</v>
      </c>
      <c r="B22" s="14" t="s">
        <v>48</v>
      </c>
      <c r="C22" s="39" t="s">
        <v>133</v>
      </c>
      <c r="D22" s="39" t="s">
        <v>134</v>
      </c>
      <c r="E22" s="39" t="s">
        <v>29</v>
      </c>
      <c r="F22" s="14" t="s">
        <v>308</v>
      </c>
      <c r="G22" s="14" t="s">
        <v>135</v>
      </c>
      <c r="H22" s="39" t="s">
        <v>136</v>
      </c>
      <c r="I22" s="39" t="s">
        <v>33</v>
      </c>
      <c r="J22" s="94">
        <v>1.0211342592592589</v>
      </c>
      <c r="K22" s="93">
        <v>3</v>
      </c>
      <c r="L22" s="14" t="s">
        <v>53</v>
      </c>
      <c r="M22" s="50">
        <f t="shared" si="3"/>
        <v>43238</v>
      </c>
      <c r="N22" s="39" t="s">
        <v>87</v>
      </c>
      <c r="O22" s="41">
        <v>2941</v>
      </c>
      <c r="P22" s="46"/>
      <c r="Q22" s="51">
        <f t="shared" si="0"/>
        <v>6.8018872288264948E-2</v>
      </c>
      <c r="R22" s="44"/>
      <c r="S22" s="48">
        <f t="shared" si="1"/>
        <v>0</v>
      </c>
      <c r="T22" s="41">
        <v>40297</v>
      </c>
      <c r="U22" s="51">
        <f t="shared" si="2"/>
        <v>0.93198112771173502</v>
      </c>
      <c r="V22" s="41">
        <v>28535</v>
      </c>
      <c r="W22" s="5"/>
    </row>
    <row r="23" spans="1:23" s="45" customFormat="1" ht="17" customHeight="1" x14ac:dyDescent="0.2">
      <c r="A23" s="18">
        <v>21</v>
      </c>
      <c r="B23" s="39" t="s">
        <v>26</v>
      </c>
      <c r="C23" s="39" t="s">
        <v>27</v>
      </c>
      <c r="D23" s="39" t="s">
        <v>149</v>
      </c>
      <c r="E23" s="14" t="s">
        <v>29</v>
      </c>
      <c r="F23" s="14" t="s">
        <v>150</v>
      </c>
      <c r="G23" s="14" t="s">
        <v>36</v>
      </c>
      <c r="H23" s="39" t="s">
        <v>151</v>
      </c>
      <c r="I23" s="14" t="s">
        <v>33</v>
      </c>
      <c r="J23" s="94">
        <v>1.029282407407407</v>
      </c>
      <c r="K23" s="93">
        <v>4</v>
      </c>
      <c r="L23" s="14" t="s">
        <v>34</v>
      </c>
      <c r="M23" s="50">
        <f t="shared" si="3"/>
        <v>41152</v>
      </c>
      <c r="N23" s="39" t="s">
        <v>42</v>
      </c>
      <c r="O23" s="41">
        <v>38846</v>
      </c>
      <c r="P23" s="9">
        <v>30577</v>
      </c>
      <c r="Q23" s="51">
        <f t="shared" si="0"/>
        <v>0.9439638413685848</v>
      </c>
      <c r="R23" s="55">
        <v>0</v>
      </c>
      <c r="S23" s="48">
        <f t="shared" si="1"/>
        <v>0</v>
      </c>
      <c r="T23" s="41">
        <v>2306</v>
      </c>
      <c r="U23" s="51">
        <f t="shared" si="2"/>
        <v>5.6036158631415242E-2</v>
      </c>
      <c r="V23" s="11">
        <v>1565</v>
      </c>
      <c r="W23" s="5"/>
    </row>
    <row r="24" spans="1:23" s="45" customFormat="1" ht="17" customHeight="1" x14ac:dyDescent="0.2">
      <c r="A24" s="18">
        <v>22</v>
      </c>
      <c r="B24" s="14" t="s">
        <v>48</v>
      </c>
      <c r="C24" s="39" t="s">
        <v>49</v>
      </c>
      <c r="D24" s="39" t="s">
        <v>160</v>
      </c>
      <c r="E24" s="39" t="s">
        <v>29</v>
      </c>
      <c r="F24" s="14" t="s">
        <v>64</v>
      </c>
      <c r="G24" s="14" t="s">
        <v>161</v>
      </c>
      <c r="H24" s="39" t="s">
        <v>162</v>
      </c>
      <c r="I24" s="14" t="s">
        <v>33</v>
      </c>
      <c r="J24" s="94">
        <v>1.004872685185185</v>
      </c>
      <c r="K24" s="93">
        <v>2</v>
      </c>
      <c r="L24" s="14" t="s">
        <v>163</v>
      </c>
      <c r="M24" s="50">
        <f t="shared" si="3"/>
        <v>31173</v>
      </c>
      <c r="N24" s="39" t="s">
        <v>54</v>
      </c>
      <c r="O24" s="41">
        <v>31173</v>
      </c>
      <c r="P24" s="41"/>
      <c r="Q24" s="51">
        <f t="shared" si="0"/>
        <v>1</v>
      </c>
      <c r="R24" s="44"/>
      <c r="S24" s="48">
        <f t="shared" si="1"/>
        <v>0</v>
      </c>
      <c r="T24" s="41">
        <v>0</v>
      </c>
      <c r="U24" s="51">
        <f t="shared" si="2"/>
        <v>0</v>
      </c>
      <c r="V24" s="41">
        <v>0</v>
      </c>
      <c r="W24" s="5"/>
    </row>
    <row r="25" spans="1:23" s="45" customFormat="1" ht="17" customHeight="1" x14ac:dyDescent="0.2">
      <c r="A25" s="18">
        <v>23</v>
      </c>
      <c r="B25" s="14" t="s">
        <v>48</v>
      </c>
      <c r="C25" s="39" t="s">
        <v>49</v>
      </c>
      <c r="D25" s="39" t="s">
        <v>174</v>
      </c>
      <c r="E25" s="39" t="s">
        <v>29</v>
      </c>
      <c r="F25" s="14" t="s">
        <v>309</v>
      </c>
      <c r="G25" s="14" t="s">
        <v>176</v>
      </c>
      <c r="H25" s="39" t="s">
        <v>177</v>
      </c>
      <c r="I25" s="14" t="s">
        <v>33</v>
      </c>
      <c r="J25" s="94">
        <v>1.0313773148148151</v>
      </c>
      <c r="K25" s="93">
        <v>3</v>
      </c>
      <c r="L25" s="14" t="s">
        <v>53</v>
      </c>
      <c r="M25" s="50">
        <f t="shared" si="3"/>
        <v>22489</v>
      </c>
      <c r="N25" s="39" t="s">
        <v>54</v>
      </c>
      <c r="O25" s="41">
        <v>11569</v>
      </c>
      <c r="P25" s="41"/>
      <c r="Q25" s="51">
        <f t="shared" si="0"/>
        <v>0.51442927653519499</v>
      </c>
      <c r="R25" s="44"/>
      <c r="S25" s="48">
        <f t="shared" si="1"/>
        <v>0</v>
      </c>
      <c r="T25" s="41">
        <v>10920</v>
      </c>
      <c r="U25" s="51">
        <f t="shared" si="2"/>
        <v>0.48557072346480501</v>
      </c>
      <c r="V25" s="41">
        <v>6907</v>
      </c>
      <c r="W25" s="5"/>
    </row>
    <row r="26" spans="1:23" s="45" customFormat="1" ht="17" customHeight="1" x14ac:dyDescent="0.2">
      <c r="A26" s="18">
        <v>24</v>
      </c>
      <c r="B26" s="14" t="s">
        <v>48</v>
      </c>
      <c r="C26" s="39" t="s">
        <v>219</v>
      </c>
      <c r="D26" s="39" t="s">
        <v>220</v>
      </c>
      <c r="E26" s="39" t="s">
        <v>29</v>
      </c>
      <c r="F26" s="14" t="s">
        <v>206</v>
      </c>
      <c r="G26" s="14" t="s">
        <v>221</v>
      </c>
      <c r="H26" s="39" t="s">
        <v>222</v>
      </c>
      <c r="I26" s="39" t="s">
        <v>33</v>
      </c>
      <c r="J26" s="94">
        <v>1.056875</v>
      </c>
      <c r="K26" s="93">
        <v>1</v>
      </c>
      <c r="L26" s="14" t="s">
        <v>53</v>
      </c>
      <c r="M26" s="41">
        <f t="shared" si="3"/>
        <v>20699</v>
      </c>
      <c r="N26" s="39" t="s">
        <v>87</v>
      </c>
      <c r="O26" s="41">
        <v>337</v>
      </c>
      <c r="P26" s="46"/>
      <c r="Q26" s="42">
        <f t="shared" si="0"/>
        <v>1.6280979757476208E-2</v>
      </c>
      <c r="R26" s="44"/>
      <c r="S26" s="44">
        <f t="shared" si="1"/>
        <v>0</v>
      </c>
      <c r="T26" s="41">
        <v>20362</v>
      </c>
      <c r="U26" s="42">
        <f t="shared" si="2"/>
        <v>0.98371902024252378</v>
      </c>
      <c r="V26" s="41">
        <v>11895</v>
      </c>
      <c r="W26" s="5"/>
    </row>
    <row r="27" spans="1:23" s="45" customFormat="1" ht="17" customHeight="1" x14ac:dyDescent="0.2">
      <c r="A27" s="18">
        <v>25</v>
      </c>
      <c r="B27" s="39" t="s">
        <v>26</v>
      </c>
      <c r="C27" s="39" t="s">
        <v>178</v>
      </c>
      <c r="D27" s="39" t="s">
        <v>179</v>
      </c>
      <c r="E27" s="14" t="s">
        <v>29</v>
      </c>
      <c r="F27" s="14" t="s">
        <v>180</v>
      </c>
      <c r="G27" s="14" t="s">
        <v>181</v>
      </c>
      <c r="H27" s="39" t="s">
        <v>182</v>
      </c>
      <c r="I27" s="14" t="s">
        <v>33</v>
      </c>
      <c r="J27" s="94">
        <v>1.018298611111111</v>
      </c>
      <c r="K27" s="93">
        <v>5</v>
      </c>
      <c r="L27" s="14" t="s">
        <v>34</v>
      </c>
      <c r="M27" s="50">
        <f t="shared" si="3"/>
        <v>20017</v>
      </c>
      <c r="N27" s="39" t="s">
        <v>42</v>
      </c>
      <c r="O27" s="41">
        <v>18236</v>
      </c>
      <c r="P27" s="9">
        <v>14345</v>
      </c>
      <c r="Q27" s="51">
        <f t="shared" si="0"/>
        <v>0.9110256282160164</v>
      </c>
      <c r="R27" s="55">
        <v>0</v>
      </c>
      <c r="S27" s="48">
        <f t="shared" si="1"/>
        <v>0</v>
      </c>
      <c r="T27" s="41">
        <v>1781</v>
      </c>
      <c r="U27" s="51">
        <f t="shared" si="2"/>
        <v>8.8974371783983611E-2</v>
      </c>
      <c r="V27" s="11">
        <v>1781</v>
      </c>
      <c r="W27" s="5"/>
    </row>
    <row r="28" spans="1:23" s="45" customFormat="1" ht="17" customHeight="1" x14ac:dyDescent="0.2">
      <c r="A28" s="18">
        <v>26</v>
      </c>
      <c r="B28" s="39" t="s">
        <v>191</v>
      </c>
      <c r="C28" s="39" t="s">
        <v>191</v>
      </c>
      <c r="D28" s="39" t="s">
        <v>192</v>
      </c>
      <c r="E28" s="39" t="s">
        <v>29</v>
      </c>
      <c r="F28" s="14" t="s">
        <v>180</v>
      </c>
      <c r="G28" s="14" t="s">
        <v>193</v>
      </c>
      <c r="H28" s="39" t="s">
        <v>194</v>
      </c>
      <c r="I28" s="39" t="s">
        <v>33</v>
      </c>
      <c r="J28" s="94">
        <v>1.041666666666667</v>
      </c>
      <c r="K28" s="93">
        <v>2</v>
      </c>
      <c r="L28" s="14" t="s">
        <v>41</v>
      </c>
      <c r="M28" s="50">
        <v>13027</v>
      </c>
      <c r="N28" s="39" t="s">
        <v>35</v>
      </c>
      <c r="O28" s="41">
        <v>11535</v>
      </c>
      <c r="P28" s="39" t="s">
        <v>324</v>
      </c>
      <c r="Q28" s="42">
        <v>0.87</v>
      </c>
      <c r="R28" s="44">
        <v>0</v>
      </c>
      <c r="S28" s="44">
        <v>0</v>
      </c>
      <c r="T28" s="41">
        <v>1492</v>
      </c>
      <c r="U28" s="42">
        <v>0.13</v>
      </c>
      <c r="V28" s="41"/>
      <c r="W28" s="5"/>
    </row>
    <row r="29" spans="1:23" s="45" customFormat="1" ht="17" customHeight="1" x14ac:dyDescent="0.2">
      <c r="A29" s="18">
        <v>27</v>
      </c>
      <c r="B29" s="14" t="s">
        <v>48</v>
      </c>
      <c r="C29" s="39" t="s">
        <v>83</v>
      </c>
      <c r="D29" s="39" t="s">
        <v>205</v>
      </c>
      <c r="E29" s="39" t="s">
        <v>29</v>
      </c>
      <c r="F29" s="14" t="s">
        <v>206</v>
      </c>
      <c r="G29" s="49"/>
      <c r="H29" s="39" t="s">
        <v>314</v>
      </c>
      <c r="I29" s="39" t="s">
        <v>33</v>
      </c>
      <c r="J29" s="94">
        <v>1.125601851851852</v>
      </c>
      <c r="K29" s="93">
        <v>5</v>
      </c>
      <c r="L29" s="14" t="s">
        <v>163</v>
      </c>
      <c r="M29" s="50">
        <f t="shared" ref="M29:M51" si="4">O29+R29+T29</f>
        <v>8018</v>
      </c>
      <c r="N29" s="39" t="s">
        <v>87</v>
      </c>
      <c r="O29" s="41">
        <v>8018</v>
      </c>
      <c r="P29" s="46"/>
      <c r="Q29" s="51">
        <f t="shared" ref="Q29:Q51" si="5">O29/M29</f>
        <v>1</v>
      </c>
      <c r="R29" s="44"/>
      <c r="S29" s="48">
        <f t="shared" ref="S29:S51" si="6">R29/M29</f>
        <v>0</v>
      </c>
      <c r="T29" s="41">
        <v>0</v>
      </c>
      <c r="U29" s="51">
        <f t="shared" ref="U29:U51" si="7">T29/M29</f>
        <v>0</v>
      </c>
      <c r="V29" s="41">
        <v>0</v>
      </c>
      <c r="W29" s="5"/>
    </row>
    <row r="30" spans="1:23" s="45" customFormat="1" ht="17" customHeight="1" x14ac:dyDescent="0.2">
      <c r="A30" s="18">
        <v>28</v>
      </c>
      <c r="B30" s="14" t="s">
        <v>48</v>
      </c>
      <c r="C30" s="39" t="s">
        <v>83</v>
      </c>
      <c r="D30" s="39" t="s">
        <v>228</v>
      </c>
      <c r="E30" s="39" t="s">
        <v>29</v>
      </c>
      <c r="F30" s="14" t="s">
        <v>64</v>
      </c>
      <c r="G30" s="14" t="s">
        <v>85</v>
      </c>
      <c r="H30" s="39" t="s">
        <v>229</v>
      </c>
      <c r="I30" s="39" t="s">
        <v>33</v>
      </c>
      <c r="J30" s="94">
        <v>1.019016203703704</v>
      </c>
      <c r="K30" s="93">
        <v>18</v>
      </c>
      <c r="L30" s="14" t="s">
        <v>53</v>
      </c>
      <c r="M30" s="50">
        <f t="shared" si="4"/>
        <v>7022</v>
      </c>
      <c r="N30" s="39" t="s">
        <v>87</v>
      </c>
      <c r="O30" s="41">
        <v>7022</v>
      </c>
      <c r="P30" s="46"/>
      <c r="Q30" s="51">
        <f t="shared" si="5"/>
        <v>1</v>
      </c>
      <c r="R30" s="44"/>
      <c r="S30" s="48">
        <f t="shared" si="6"/>
        <v>0</v>
      </c>
      <c r="T30" s="41">
        <v>0</v>
      </c>
      <c r="U30" s="51">
        <f t="shared" si="7"/>
        <v>0</v>
      </c>
      <c r="V30" s="41">
        <v>0</v>
      </c>
      <c r="W30" s="5"/>
    </row>
    <row r="31" spans="1:23" s="45" customFormat="1" ht="17" customHeight="1" x14ac:dyDescent="0.2">
      <c r="A31" s="18">
        <v>29</v>
      </c>
      <c r="B31" s="14" t="s">
        <v>48</v>
      </c>
      <c r="C31" s="39" t="s">
        <v>133</v>
      </c>
      <c r="D31" s="39" t="s">
        <v>223</v>
      </c>
      <c r="E31" s="39" t="s">
        <v>29</v>
      </c>
      <c r="F31" s="14" t="s">
        <v>315</v>
      </c>
      <c r="G31" s="14" t="s">
        <v>131</v>
      </c>
      <c r="H31" s="39" t="s">
        <v>224</v>
      </c>
      <c r="I31" s="39" t="s">
        <v>33</v>
      </c>
      <c r="J31" s="94">
        <v>1.029722222222222</v>
      </c>
      <c r="K31" s="93">
        <v>2</v>
      </c>
      <c r="L31" s="14" t="s">
        <v>53</v>
      </c>
      <c r="M31" s="50">
        <f t="shared" si="4"/>
        <v>5528</v>
      </c>
      <c r="N31" s="39" t="s">
        <v>87</v>
      </c>
      <c r="O31" s="41">
        <v>4362</v>
      </c>
      <c r="P31" s="41"/>
      <c r="Q31" s="51">
        <f t="shared" si="5"/>
        <v>0.78907380607814759</v>
      </c>
      <c r="R31" s="44"/>
      <c r="S31" s="48">
        <f t="shared" si="6"/>
        <v>0</v>
      </c>
      <c r="T31" s="41">
        <v>1166</v>
      </c>
      <c r="U31" s="51">
        <f t="shared" si="7"/>
        <v>0.21092619392185238</v>
      </c>
      <c r="V31" s="41">
        <v>527</v>
      </c>
      <c r="W31" s="5"/>
    </row>
    <row r="32" spans="1:23" s="45" customFormat="1" ht="17" customHeight="1" x14ac:dyDescent="0.2">
      <c r="A32" s="18">
        <v>30</v>
      </c>
      <c r="B32" s="14" t="s">
        <v>48</v>
      </c>
      <c r="C32" s="39" t="s">
        <v>49</v>
      </c>
      <c r="D32" s="39" t="s">
        <v>232</v>
      </c>
      <c r="E32" s="39" t="s">
        <v>29</v>
      </c>
      <c r="F32" s="14" t="s">
        <v>30</v>
      </c>
      <c r="G32" s="14" t="s">
        <v>119</v>
      </c>
      <c r="H32" s="39" t="s">
        <v>233</v>
      </c>
      <c r="I32" s="14" t="s">
        <v>33</v>
      </c>
      <c r="J32" s="94">
        <v>1.009907407407407</v>
      </c>
      <c r="K32" s="93">
        <v>9</v>
      </c>
      <c r="L32" s="14" t="s">
        <v>53</v>
      </c>
      <c r="M32" s="50">
        <f t="shared" si="4"/>
        <v>4480</v>
      </c>
      <c r="N32" s="39" t="s">
        <v>54</v>
      </c>
      <c r="O32" s="41">
        <v>2508</v>
      </c>
      <c r="P32" s="46"/>
      <c r="Q32" s="51">
        <f t="shared" si="5"/>
        <v>0.55982142857142858</v>
      </c>
      <c r="R32" s="44"/>
      <c r="S32" s="48">
        <f t="shared" si="6"/>
        <v>0</v>
      </c>
      <c r="T32" s="41">
        <v>1972</v>
      </c>
      <c r="U32" s="51">
        <f t="shared" si="7"/>
        <v>0.44017857142857142</v>
      </c>
      <c r="V32" s="41">
        <v>1532</v>
      </c>
      <c r="W32" s="5"/>
    </row>
    <row r="33" spans="1:23" s="45" customFormat="1" ht="17" customHeight="1" x14ac:dyDescent="0.2">
      <c r="A33" s="18">
        <v>31</v>
      </c>
      <c r="B33" s="14" t="s">
        <v>48</v>
      </c>
      <c r="C33" s="39" t="s">
        <v>49</v>
      </c>
      <c r="D33" s="39" t="s">
        <v>169</v>
      </c>
      <c r="E33" s="39" t="s">
        <v>29</v>
      </c>
      <c r="F33" s="14" t="s">
        <v>308</v>
      </c>
      <c r="G33" s="14" t="s">
        <v>135</v>
      </c>
      <c r="H33" s="39" t="s">
        <v>170</v>
      </c>
      <c r="I33" s="39" t="s">
        <v>33</v>
      </c>
      <c r="J33" s="94">
        <v>1.056122685185185</v>
      </c>
      <c r="K33" s="93">
        <v>2</v>
      </c>
      <c r="L33" s="14" t="s">
        <v>53</v>
      </c>
      <c r="M33" s="50">
        <f t="shared" si="4"/>
        <v>4219</v>
      </c>
      <c r="N33" s="39" t="s">
        <v>54</v>
      </c>
      <c r="O33" s="41">
        <v>1088</v>
      </c>
      <c r="P33" s="46"/>
      <c r="Q33" s="51">
        <f t="shared" si="5"/>
        <v>0.25788101445840245</v>
      </c>
      <c r="R33" s="44"/>
      <c r="S33" s="48">
        <f t="shared" si="6"/>
        <v>0</v>
      </c>
      <c r="T33" s="41">
        <v>3131</v>
      </c>
      <c r="U33" s="51">
        <f t="shared" si="7"/>
        <v>0.7421189855415975</v>
      </c>
      <c r="V33" s="41">
        <v>2212</v>
      </c>
      <c r="W33" s="5"/>
    </row>
    <row r="34" spans="1:23" s="45" customFormat="1" ht="17" customHeight="1" x14ac:dyDescent="0.2">
      <c r="A34" s="18">
        <v>32</v>
      </c>
      <c r="B34" s="14" t="s">
        <v>48</v>
      </c>
      <c r="C34" s="39" t="s">
        <v>133</v>
      </c>
      <c r="D34" s="39" t="s">
        <v>217</v>
      </c>
      <c r="E34" s="39" t="s">
        <v>29</v>
      </c>
      <c r="F34" s="14" t="s">
        <v>308</v>
      </c>
      <c r="G34" s="14" t="s">
        <v>105</v>
      </c>
      <c r="H34" s="39" t="s">
        <v>218</v>
      </c>
      <c r="I34" s="39" t="s">
        <v>33</v>
      </c>
      <c r="J34" s="94">
        <v>1.0100231481481481</v>
      </c>
      <c r="K34" s="93">
        <v>4</v>
      </c>
      <c r="L34" s="14" t="s">
        <v>53</v>
      </c>
      <c r="M34" s="50">
        <f t="shared" si="4"/>
        <v>3903</v>
      </c>
      <c r="N34" s="39" t="s">
        <v>87</v>
      </c>
      <c r="O34" s="41">
        <v>3871</v>
      </c>
      <c r="P34" s="46"/>
      <c r="Q34" s="51">
        <f t="shared" si="5"/>
        <v>0.99180117858057903</v>
      </c>
      <c r="R34" s="44"/>
      <c r="S34" s="48">
        <f t="shared" si="6"/>
        <v>0</v>
      </c>
      <c r="T34" s="41">
        <v>32</v>
      </c>
      <c r="U34" s="51">
        <f t="shared" si="7"/>
        <v>8.1988214194209583E-3</v>
      </c>
      <c r="V34" s="41">
        <v>25</v>
      </c>
      <c r="W34" s="5"/>
    </row>
    <row r="35" spans="1:23" s="45" customFormat="1" ht="17" customHeight="1" x14ac:dyDescent="0.2">
      <c r="A35" s="18">
        <v>33</v>
      </c>
      <c r="B35" s="14" t="s">
        <v>48</v>
      </c>
      <c r="C35" s="39" t="s">
        <v>49</v>
      </c>
      <c r="D35" s="39" t="s">
        <v>248</v>
      </c>
      <c r="E35" s="39" t="s">
        <v>29</v>
      </c>
      <c r="F35" s="14" t="s">
        <v>308</v>
      </c>
      <c r="G35" s="49"/>
      <c r="H35" s="39" t="s">
        <v>249</v>
      </c>
      <c r="I35" s="14" t="s">
        <v>33</v>
      </c>
      <c r="J35" s="94">
        <v>1.0060069444444439</v>
      </c>
      <c r="K35" s="93">
        <v>19</v>
      </c>
      <c r="L35" s="14" t="s">
        <v>53</v>
      </c>
      <c r="M35" s="50">
        <f t="shared" si="4"/>
        <v>3473</v>
      </c>
      <c r="N35" s="39" t="s">
        <v>54</v>
      </c>
      <c r="O35" s="41">
        <v>3473</v>
      </c>
      <c r="P35" s="46"/>
      <c r="Q35" s="51">
        <f t="shared" si="5"/>
        <v>1</v>
      </c>
      <c r="R35" s="44"/>
      <c r="S35" s="48">
        <f t="shared" si="6"/>
        <v>0</v>
      </c>
      <c r="T35" s="41">
        <v>0</v>
      </c>
      <c r="U35" s="51">
        <f t="shared" si="7"/>
        <v>0</v>
      </c>
      <c r="V35" s="41">
        <v>0</v>
      </c>
      <c r="W35" s="5"/>
    </row>
    <row r="36" spans="1:23" s="45" customFormat="1" ht="17" customHeight="1" x14ac:dyDescent="0.2">
      <c r="A36" s="18">
        <v>34</v>
      </c>
      <c r="B36" s="14" t="s">
        <v>48</v>
      </c>
      <c r="C36" s="39" t="s">
        <v>49</v>
      </c>
      <c r="D36" s="39" t="s">
        <v>241</v>
      </c>
      <c r="E36" s="39" t="s">
        <v>29</v>
      </c>
      <c r="F36" s="14" t="s">
        <v>180</v>
      </c>
      <c r="G36" s="14" t="s">
        <v>242</v>
      </c>
      <c r="H36" s="39" t="s">
        <v>243</v>
      </c>
      <c r="I36" s="14" t="s">
        <v>33</v>
      </c>
      <c r="J36" s="94">
        <v>1.036886574074074</v>
      </c>
      <c r="K36" s="93">
        <v>2</v>
      </c>
      <c r="L36" s="14" t="s">
        <v>53</v>
      </c>
      <c r="M36" s="50">
        <f t="shared" si="4"/>
        <v>2963</v>
      </c>
      <c r="N36" s="39" t="s">
        <v>54</v>
      </c>
      <c r="O36" s="41">
        <v>2283</v>
      </c>
      <c r="P36" s="46"/>
      <c r="Q36" s="51">
        <f t="shared" si="5"/>
        <v>0.77050286871414109</v>
      </c>
      <c r="R36" s="44"/>
      <c r="S36" s="48">
        <f t="shared" si="6"/>
        <v>0</v>
      </c>
      <c r="T36" s="41">
        <v>680</v>
      </c>
      <c r="U36" s="51">
        <f t="shared" si="7"/>
        <v>0.22949713128585891</v>
      </c>
      <c r="V36" s="41">
        <v>421</v>
      </c>
      <c r="W36" s="5"/>
    </row>
    <row r="37" spans="1:23" s="45" customFormat="1" ht="17" customHeight="1" x14ac:dyDescent="0.2">
      <c r="A37" s="18">
        <v>35</v>
      </c>
      <c r="B37" s="14" t="s">
        <v>48</v>
      </c>
      <c r="C37" s="39" t="s">
        <v>133</v>
      </c>
      <c r="D37" s="39" t="s">
        <v>257</v>
      </c>
      <c r="E37" s="39" t="s">
        <v>29</v>
      </c>
      <c r="F37" s="14" t="s">
        <v>206</v>
      </c>
      <c r="G37" s="14" t="s">
        <v>221</v>
      </c>
      <c r="H37" s="39" t="s">
        <v>258</v>
      </c>
      <c r="I37" s="39" t="s">
        <v>33</v>
      </c>
      <c r="J37" s="93">
        <v>0</v>
      </c>
      <c r="K37" s="93">
        <v>0</v>
      </c>
      <c r="L37" s="14" t="s">
        <v>163</v>
      </c>
      <c r="M37" s="50">
        <f t="shared" si="4"/>
        <v>2663</v>
      </c>
      <c r="N37" s="39" t="s">
        <v>87</v>
      </c>
      <c r="O37" s="38">
        <v>50</v>
      </c>
      <c r="P37" s="46"/>
      <c r="Q37" s="51">
        <f t="shared" si="5"/>
        <v>1.8775816748028539E-2</v>
      </c>
      <c r="R37" s="44"/>
      <c r="S37" s="48">
        <f t="shared" si="6"/>
        <v>0</v>
      </c>
      <c r="T37" s="41">
        <v>2613</v>
      </c>
      <c r="U37" s="51">
        <f t="shared" si="7"/>
        <v>0.98122418325197147</v>
      </c>
      <c r="V37" s="41">
        <v>2293</v>
      </c>
      <c r="W37" s="5"/>
    </row>
    <row r="38" spans="1:23" s="45" customFormat="1" ht="17" customHeight="1" x14ac:dyDescent="0.2">
      <c r="A38" s="18">
        <v>36</v>
      </c>
      <c r="B38" s="14" t="s">
        <v>48</v>
      </c>
      <c r="C38" s="39" t="s">
        <v>133</v>
      </c>
      <c r="D38" s="39" t="s">
        <v>230</v>
      </c>
      <c r="E38" s="39" t="s">
        <v>29</v>
      </c>
      <c r="F38" s="14" t="s">
        <v>206</v>
      </c>
      <c r="G38" s="14" t="s">
        <v>221</v>
      </c>
      <c r="H38" s="39" t="s">
        <v>231</v>
      </c>
      <c r="I38" s="39" t="s">
        <v>33</v>
      </c>
      <c r="J38" s="94">
        <v>1.039340277777778</v>
      </c>
      <c r="K38" s="93">
        <v>3</v>
      </c>
      <c r="L38" s="14" t="s">
        <v>53</v>
      </c>
      <c r="M38" s="41">
        <f t="shared" si="4"/>
        <v>2597</v>
      </c>
      <c r="N38" s="39" t="s">
        <v>87</v>
      </c>
      <c r="O38" s="41">
        <v>132</v>
      </c>
      <c r="P38" s="46"/>
      <c r="Q38" s="42">
        <f t="shared" si="5"/>
        <v>5.0827878321139774E-2</v>
      </c>
      <c r="R38" s="44"/>
      <c r="S38" s="44">
        <f t="shared" si="6"/>
        <v>0</v>
      </c>
      <c r="T38" s="41">
        <v>2465</v>
      </c>
      <c r="U38" s="42">
        <f t="shared" si="7"/>
        <v>0.94917212167886023</v>
      </c>
      <c r="V38" s="41">
        <v>1963</v>
      </c>
      <c r="W38" s="5"/>
    </row>
    <row r="39" spans="1:23" s="45" customFormat="1" ht="17" customHeight="1" x14ac:dyDescent="0.2">
      <c r="A39" s="18">
        <v>37</v>
      </c>
      <c r="B39" s="14" t="s">
        <v>48</v>
      </c>
      <c r="C39" s="39" t="s">
        <v>49</v>
      </c>
      <c r="D39" s="39" t="s">
        <v>237</v>
      </c>
      <c r="E39" s="39" t="s">
        <v>29</v>
      </c>
      <c r="F39" s="14" t="s">
        <v>308</v>
      </c>
      <c r="G39" s="14" t="s">
        <v>105</v>
      </c>
      <c r="H39" s="39" t="s">
        <v>238</v>
      </c>
      <c r="I39" s="14" t="s">
        <v>33</v>
      </c>
      <c r="J39" s="94">
        <v>1.041006944444445</v>
      </c>
      <c r="K39" s="93">
        <v>1</v>
      </c>
      <c r="L39" s="14" t="s">
        <v>53</v>
      </c>
      <c r="M39" s="50">
        <f t="shared" si="4"/>
        <v>2294</v>
      </c>
      <c r="N39" s="39" t="s">
        <v>54</v>
      </c>
      <c r="O39" s="41">
        <v>2294</v>
      </c>
      <c r="P39" s="46"/>
      <c r="Q39" s="51">
        <f t="shared" si="5"/>
        <v>1</v>
      </c>
      <c r="R39" s="44"/>
      <c r="S39" s="48">
        <f t="shared" si="6"/>
        <v>0</v>
      </c>
      <c r="T39" s="41">
        <v>0</v>
      </c>
      <c r="U39" s="51">
        <f t="shared" si="7"/>
        <v>0</v>
      </c>
      <c r="V39" s="41">
        <v>0</v>
      </c>
      <c r="W39" s="5"/>
    </row>
    <row r="40" spans="1:23" s="45" customFormat="1" ht="17" customHeight="1" x14ac:dyDescent="0.2">
      <c r="A40" s="18">
        <v>38</v>
      </c>
      <c r="B40" s="14" t="s">
        <v>48</v>
      </c>
      <c r="C40" s="39" t="s">
        <v>49</v>
      </c>
      <c r="D40" s="39" t="s">
        <v>244</v>
      </c>
      <c r="E40" s="39" t="s">
        <v>29</v>
      </c>
      <c r="F40" s="14" t="s">
        <v>146</v>
      </c>
      <c r="G40" s="14" t="s">
        <v>147</v>
      </c>
      <c r="H40" s="39" t="s">
        <v>245</v>
      </c>
      <c r="I40" s="14" t="s">
        <v>33</v>
      </c>
      <c r="J40" s="94">
        <v>1.01994212962963</v>
      </c>
      <c r="K40" s="93">
        <v>5</v>
      </c>
      <c r="L40" s="14" t="s">
        <v>163</v>
      </c>
      <c r="M40" s="50">
        <f t="shared" si="4"/>
        <v>1696</v>
      </c>
      <c r="N40" s="39" t="s">
        <v>54</v>
      </c>
      <c r="O40" s="41">
        <v>1696</v>
      </c>
      <c r="P40" s="46"/>
      <c r="Q40" s="51">
        <f t="shared" si="5"/>
        <v>1</v>
      </c>
      <c r="R40" s="44"/>
      <c r="S40" s="48">
        <f t="shared" si="6"/>
        <v>0</v>
      </c>
      <c r="T40" s="41">
        <v>0</v>
      </c>
      <c r="U40" s="51">
        <f t="shared" si="7"/>
        <v>0</v>
      </c>
      <c r="V40" s="41">
        <v>0</v>
      </c>
      <c r="W40" s="5"/>
    </row>
    <row r="41" spans="1:23" s="45" customFormat="1" ht="17" customHeight="1" x14ac:dyDescent="0.2">
      <c r="A41" s="18">
        <v>39</v>
      </c>
      <c r="B41" s="14" t="s">
        <v>48</v>
      </c>
      <c r="C41" s="39" t="s">
        <v>83</v>
      </c>
      <c r="D41" s="39" t="s">
        <v>259</v>
      </c>
      <c r="E41" s="39" t="s">
        <v>29</v>
      </c>
      <c r="F41" s="14" t="s">
        <v>206</v>
      </c>
      <c r="G41" s="49"/>
      <c r="H41" s="39" t="s">
        <v>260</v>
      </c>
      <c r="I41" s="39" t="s">
        <v>33</v>
      </c>
      <c r="J41" s="94">
        <v>1.0862384259259259</v>
      </c>
      <c r="K41" s="93">
        <v>5</v>
      </c>
      <c r="L41" s="14" t="s">
        <v>163</v>
      </c>
      <c r="M41" s="50">
        <f t="shared" si="4"/>
        <v>1597</v>
      </c>
      <c r="N41" s="39" t="s">
        <v>87</v>
      </c>
      <c r="O41" s="41">
        <v>1597</v>
      </c>
      <c r="P41" s="46"/>
      <c r="Q41" s="51">
        <f t="shared" si="5"/>
        <v>1</v>
      </c>
      <c r="R41" s="44"/>
      <c r="S41" s="48">
        <f t="shared" si="6"/>
        <v>0</v>
      </c>
      <c r="T41" s="41">
        <v>0</v>
      </c>
      <c r="U41" s="51">
        <f t="shared" si="7"/>
        <v>0</v>
      </c>
      <c r="V41" s="41">
        <v>0</v>
      </c>
      <c r="W41" s="5"/>
    </row>
    <row r="42" spans="1:23" s="45" customFormat="1" ht="17" customHeight="1" x14ac:dyDescent="0.2">
      <c r="A42" s="18">
        <v>40</v>
      </c>
      <c r="B42" s="14" t="s">
        <v>48</v>
      </c>
      <c r="C42" s="39" t="s">
        <v>49</v>
      </c>
      <c r="D42" s="14" t="s">
        <v>250</v>
      </c>
      <c r="E42" s="39" t="s">
        <v>29</v>
      </c>
      <c r="F42" s="14" t="s">
        <v>64</v>
      </c>
      <c r="G42" s="14" t="s">
        <v>85</v>
      </c>
      <c r="H42" s="39" t="s">
        <v>251</v>
      </c>
      <c r="I42" s="14" t="s">
        <v>33</v>
      </c>
      <c r="J42" s="94">
        <v>1.0223611111111111</v>
      </c>
      <c r="K42" s="93">
        <v>5</v>
      </c>
      <c r="L42" s="14" t="s">
        <v>53</v>
      </c>
      <c r="M42" s="50">
        <f t="shared" si="4"/>
        <v>1381</v>
      </c>
      <c r="N42" s="39" t="s">
        <v>54</v>
      </c>
      <c r="O42" s="41">
        <v>1381</v>
      </c>
      <c r="P42" s="46"/>
      <c r="Q42" s="51">
        <f t="shared" si="5"/>
        <v>1</v>
      </c>
      <c r="R42" s="44"/>
      <c r="S42" s="48">
        <f t="shared" si="6"/>
        <v>0</v>
      </c>
      <c r="T42" s="41">
        <v>0</v>
      </c>
      <c r="U42" s="51">
        <f t="shared" si="7"/>
        <v>0</v>
      </c>
      <c r="V42" s="41">
        <v>0</v>
      </c>
      <c r="W42" s="5"/>
    </row>
    <row r="43" spans="1:23" s="45" customFormat="1" ht="17" customHeight="1" x14ac:dyDescent="0.2">
      <c r="A43" s="18">
        <v>41</v>
      </c>
      <c r="B43" s="14" t="s">
        <v>48</v>
      </c>
      <c r="C43" s="39" t="s">
        <v>49</v>
      </c>
      <c r="D43" s="39" t="s">
        <v>252</v>
      </c>
      <c r="E43" s="39" t="s">
        <v>29</v>
      </c>
      <c r="F43" s="14" t="s">
        <v>206</v>
      </c>
      <c r="G43" s="14" t="s">
        <v>253</v>
      </c>
      <c r="H43" s="39" t="s">
        <v>254</v>
      </c>
      <c r="I43" s="14" t="s">
        <v>33</v>
      </c>
      <c r="J43" s="94">
        <v>1.1435532407407409</v>
      </c>
      <c r="K43" s="93">
        <v>5</v>
      </c>
      <c r="L43" s="14" t="s">
        <v>163</v>
      </c>
      <c r="M43" s="50">
        <f t="shared" si="4"/>
        <v>1321</v>
      </c>
      <c r="N43" s="39" t="s">
        <v>54</v>
      </c>
      <c r="O43" s="41">
        <v>1321</v>
      </c>
      <c r="P43" s="46"/>
      <c r="Q43" s="51">
        <f t="shared" si="5"/>
        <v>1</v>
      </c>
      <c r="R43" s="44"/>
      <c r="S43" s="48">
        <f t="shared" si="6"/>
        <v>0</v>
      </c>
      <c r="T43" s="41">
        <v>0</v>
      </c>
      <c r="U43" s="51">
        <f t="shared" si="7"/>
        <v>0</v>
      </c>
      <c r="V43" s="41">
        <v>0</v>
      </c>
      <c r="W43" s="5"/>
    </row>
    <row r="44" spans="1:23" s="45" customFormat="1" ht="17" customHeight="1" x14ac:dyDescent="0.2">
      <c r="A44" s="18">
        <v>42</v>
      </c>
      <c r="B44" s="14" t="s">
        <v>48</v>
      </c>
      <c r="C44" s="39" t="s">
        <v>83</v>
      </c>
      <c r="D44" s="39" t="s">
        <v>255</v>
      </c>
      <c r="E44" s="39" t="s">
        <v>29</v>
      </c>
      <c r="F44" s="14" t="s">
        <v>206</v>
      </c>
      <c r="G44" s="49"/>
      <c r="H44" s="39" t="s">
        <v>256</v>
      </c>
      <c r="I44" s="39" t="s">
        <v>33</v>
      </c>
      <c r="J44" s="94">
        <v>1.083321759259259</v>
      </c>
      <c r="K44" s="93">
        <v>4</v>
      </c>
      <c r="L44" s="14" t="s">
        <v>163</v>
      </c>
      <c r="M44" s="50">
        <f t="shared" si="4"/>
        <v>1176</v>
      </c>
      <c r="N44" s="39" t="s">
        <v>87</v>
      </c>
      <c r="O44" s="41">
        <v>1176</v>
      </c>
      <c r="P44" s="46"/>
      <c r="Q44" s="51">
        <f t="shared" si="5"/>
        <v>1</v>
      </c>
      <c r="R44" s="44"/>
      <c r="S44" s="48">
        <f t="shared" si="6"/>
        <v>0</v>
      </c>
      <c r="T44" s="41">
        <v>0</v>
      </c>
      <c r="U44" s="51">
        <f t="shared" si="7"/>
        <v>0</v>
      </c>
      <c r="V44" s="41">
        <v>0</v>
      </c>
      <c r="W44" s="5"/>
    </row>
    <row r="45" spans="1:23" s="45" customFormat="1" ht="17" customHeight="1" x14ac:dyDescent="0.2">
      <c r="A45" s="18">
        <v>43</v>
      </c>
      <c r="B45" s="14" t="s">
        <v>48</v>
      </c>
      <c r="C45" s="39" t="s">
        <v>49</v>
      </c>
      <c r="D45" s="39" t="s">
        <v>316</v>
      </c>
      <c r="E45" s="39" t="s">
        <v>29</v>
      </c>
      <c r="F45" s="14" t="s">
        <v>308</v>
      </c>
      <c r="G45" s="14" t="s">
        <v>105</v>
      </c>
      <c r="H45" s="39" t="s">
        <v>317</v>
      </c>
      <c r="I45" s="14" t="s">
        <v>33</v>
      </c>
      <c r="J45" s="93">
        <v>0</v>
      </c>
      <c r="K45" s="93">
        <v>0</v>
      </c>
      <c r="L45" s="14" t="s">
        <v>53</v>
      </c>
      <c r="M45" s="50">
        <f t="shared" si="4"/>
        <v>1076</v>
      </c>
      <c r="N45" s="39" t="s">
        <v>54</v>
      </c>
      <c r="O45" s="41">
        <v>806</v>
      </c>
      <c r="P45" s="46"/>
      <c r="Q45" s="51">
        <f t="shared" si="5"/>
        <v>0.74907063197026025</v>
      </c>
      <c r="R45" s="44"/>
      <c r="S45" s="48">
        <f t="shared" si="6"/>
        <v>0</v>
      </c>
      <c r="T45" s="41">
        <v>270</v>
      </c>
      <c r="U45" s="51">
        <f t="shared" si="7"/>
        <v>0.25092936802973975</v>
      </c>
      <c r="V45" s="41">
        <v>166</v>
      </c>
      <c r="W45" s="5"/>
    </row>
    <row r="46" spans="1:23" s="45" customFormat="1" ht="17" customHeight="1" x14ac:dyDescent="0.2">
      <c r="A46" s="18">
        <v>44</v>
      </c>
      <c r="B46" s="14" t="s">
        <v>48</v>
      </c>
      <c r="C46" s="39" t="s">
        <v>133</v>
      </c>
      <c r="D46" s="39" t="s">
        <v>277</v>
      </c>
      <c r="E46" s="39" t="s">
        <v>29</v>
      </c>
      <c r="F46" s="14" t="s">
        <v>308</v>
      </c>
      <c r="G46" s="49"/>
      <c r="H46" s="39" t="s">
        <v>278</v>
      </c>
      <c r="I46" s="39" t="s">
        <v>33</v>
      </c>
      <c r="J46" s="94">
        <v>1.010266203703704</v>
      </c>
      <c r="K46" s="93">
        <v>19</v>
      </c>
      <c r="L46" s="14" t="s">
        <v>53</v>
      </c>
      <c r="M46" s="50">
        <f t="shared" si="4"/>
        <v>677</v>
      </c>
      <c r="N46" s="39" t="s">
        <v>87</v>
      </c>
      <c r="O46" s="38">
        <v>677</v>
      </c>
      <c r="P46" s="46"/>
      <c r="Q46" s="51">
        <f t="shared" si="5"/>
        <v>1</v>
      </c>
      <c r="R46" s="44"/>
      <c r="S46" s="48">
        <f t="shared" si="6"/>
        <v>0</v>
      </c>
      <c r="T46" s="41">
        <v>0</v>
      </c>
      <c r="U46" s="51">
        <f t="shared" si="7"/>
        <v>0</v>
      </c>
      <c r="V46" s="41">
        <v>0</v>
      </c>
      <c r="W46" s="5"/>
    </row>
    <row r="47" spans="1:23" s="45" customFormat="1" ht="17" customHeight="1" x14ac:dyDescent="0.2">
      <c r="A47" s="18">
        <v>45</v>
      </c>
      <c r="B47" s="14" t="s">
        <v>48</v>
      </c>
      <c r="C47" s="39" t="s">
        <v>49</v>
      </c>
      <c r="D47" s="39" t="s">
        <v>239</v>
      </c>
      <c r="E47" s="39" t="s">
        <v>29</v>
      </c>
      <c r="F47" s="14" t="s">
        <v>308</v>
      </c>
      <c r="G47" s="14" t="s">
        <v>135</v>
      </c>
      <c r="H47" s="39" t="s">
        <v>240</v>
      </c>
      <c r="I47" s="39" t="s">
        <v>33</v>
      </c>
      <c r="J47" s="94">
        <v>1.0150115740740739</v>
      </c>
      <c r="K47" s="93">
        <v>3</v>
      </c>
      <c r="L47" s="14" t="s">
        <v>53</v>
      </c>
      <c r="M47" s="50">
        <f t="shared" si="4"/>
        <v>645</v>
      </c>
      <c r="N47" s="39" t="s">
        <v>54</v>
      </c>
      <c r="O47" s="41">
        <v>645</v>
      </c>
      <c r="P47" s="46"/>
      <c r="Q47" s="51">
        <f t="shared" si="5"/>
        <v>1</v>
      </c>
      <c r="R47" s="44"/>
      <c r="S47" s="48">
        <f t="shared" si="6"/>
        <v>0</v>
      </c>
      <c r="T47" s="41">
        <v>0</v>
      </c>
      <c r="U47" s="51">
        <f t="shared" si="7"/>
        <v>0</v>
      </c>
      <c r="V47" s="41">
        <v>0</v>
      </c>
      <c r="W47" s="5"/>
    </row>
    <row r="48" spans="1:23" s="45" customFormat="1" ht="17" customHeight="1" x14ac:dyDescent="0.2">
      <c r="A48" s="18">
        <v>46</v>
      </c>
      <c r="B48" s="14" t="s">
        <v>48</v>
      </c>
      <c r="C48" s="39" t="s">
        <v>49</v>
      </c>
      <c r="D48" s="39" t="s">
        <v>164</v>
      </c>
      <c r="E48" s="39" t="s">
        <v>29</v>
      </c>
      <c r="F48" s="14" t="s">
        <v>308</v>
      </c>
      <c r="G48" s="49"/>
      <c r="H48" s="39" t="s">
        <v>165</v>
      </c>
      <c r="I48" s="14" t="s">
        <v>33</v>
      </c>
      <c r="J48" s="94">
        <v>1.0319675925925931</v>
      </c>
      <c r="K48" s="93">
        <v>2</v>
      </c>
      <c r="L48" s="14" t="s">
        <v>53</v>
      </c>
      <c r="M48" s="50">
        <f t="shared" si="4"/>
        <v>602</v>
      </c>
      <c r="N48" s="39" t="s">
        <v>54</v>
      </c>
      <c r="O48" s="41">
        <v>602</v>
      </c>
      <c r="P48" s="46"/>
      <c r="Q48" s="51">
        <f t="shared" si="5"/>
        <v>1</v>
      </c>
      <c r="R48" s="44"/>
      <c r="S48" s="48">
        <f t="shared" si="6"/>
        <v>0</v>
      </c>
      <c r="T48" s="41">
        <v>0</v>
      </c>
      <c r="U48" s="51">
        <f t="shared" si="7"/>
        <v>0</v>
      </c>
      <c r="V48" s="41">
        <v>0</v>
      </c>
      <c r="W48" s="86"/>
    </row>
    <row r="49" spans="1:23" s="45" customFormat="1" ht="17" customHeight="1" x14ac:dyDescent="0.2">
      <c r="A49" s="15">
        <v>47</v>
      </c>
      <c r="B49" s="53" t="s">
        <v>271</v>
      </c>
      <c r="C49" s="53" t="s">
        <v>272</v>
      </c>
      <c r="D49" s="53" t="s">
        <v>273</v>
      </c>
      <c r="E49" s="53" t="s">
        <v>29</v>
      </c>
      <c r="F49" s="13" t="s">
        <v>318</v>
      </c>
      <c r="G49" s="14" t="s">
        <v>153</v>
      </c>
      <c r="H49" s="53" t="s">
        <v>274</v>
      </c>
      <c r="I49" s="53" t="s">
        <v>33</v>
      </c>
      <c r="J49" s="95">
        <v>1.008460648148148</v>
      </c>
      <c r="K49" s="96">
        <v>3</v>
      </c>
      <c r="L49" s="13" t="s">
        <v>41</v>
      </c>
      <c r="M49" s="98">
        <f t="shared" si="4"/>
        <v>255</v>
      </c>
      <c r="N49" s="53" t="s">
        <v>35</v>
      </c>
      <c r="O49" s="99">
        <v>255</v>
      </c>
      <c r="P49" s="28"/>
      <c r="Q49" s="100">
        <f t="shared" si="5"/>
        <v>1</v>
      </c>
      <c r="R49" s="101"/>
      <c r="S49" s="102">
        <f t="shared" si="6"/>
        <v>0</v>
      </c>
      <c r="T49" s="99">
        <v>0</v>
      </c>
      <c r="U49" s="100">
        <f t="shared" si="7"/>
        <v>0</v>
      </c>
      <c r="V49" s="99">
        <v>0</v>
      </c>
      <c r="W49" s="87"/>
    </row>
    <row r="50" spans="1:23" s="45" customFormat="1" ht="17" customHeight="1" x14ac:dyDescent="0.2">
      <c r="A50" s="15">
        <v>48</v>
      </c>
      <c r="B50" s="13" t="s">
        <v>48</v>
      </c>
      <c r="C50" s="22" t="s">
        <v>49</v>
      </c>
      <c r="D50" s="22" t="s">
        <v>325</v>
      </c>
      <c r="E50" s="22" t="s">
        <v>29</v>
      </c>
      <c r="F50" s="13" t="s">
        <v>308</v>
      </c>
      <c r="G50" s="27"/>
      <c r="H50" s="22" t="s">
        <v>326</v>
      </c>
      <c r="I50" s="13" t="s">
        <v>33</v>
      </c>
      <c r="J50" s="96">
        <v>0</v>
      </c>
      <c r="K50" s="96">
        <v>0</v>
      </c>
      <c r="L50" s="13" t="s">
        <v>53</v>
      </c>
      <c r="M50" s="98">
        <f t="shared" si="4"/>
        <v>192</v>
      </c>
      <c r="N50" s="22" t="s">
        <v>54</v>
      </c>
      <c r="O50" s="99">
        <v>192</v>
      </c>
      <c r="P50" s="28"/>
      <c r="Q50" s="100">
        <f t="shared" si="5"/>
        <v>1</v>
      </c>
      <c r="R50" s="103"/>
      <c r="S50" s="102">
        <f t="shared" si="6"/>
        <v>0</v>
      </c>
      <c r="T50" s="99">
        <v>0</v>
      </c>
      <c r="U50" s="100">
        <f t="shared" si="7"/>
        <v>0</v>
      </c>
      <c r="V50" s="99">
        <v>0</v>
      </c>
      <c r="W50" s="32"/>
    </row>
    <row r="51" spans="1:23" s="45" customFormat="1" ht="17" customHeight="1" x14ac:dyDescent="0.2">
      <c r="A51" s="15">
        <v>49</v>
      </c>
      <c r="B51" s="13" t="s">
        <v>48</v>
      </c>
      <c r="C51" s="22" t="s">
        <v>49</v>
      </c>
      <c r="D51" s="22" t="s">
        <v>281</v>
      </c>
      <c r="E51" s="22" t="s">
        <v>29</v>
      </c>
      <c r="F51" s="13" t="s">
        <v>140</v>
      </c>
      <c r="G51" s="13" t="s">
        <v>282</v>
      </c>
      <c r="H51" s="22" t="s">
        <v>283</v>
      </c>
      <c r="I51" s="13" t="s">
        <v>33</v>
      </c>
      <c r="J51" s="96">
        <v>0</v>
      </c>
      <c r="K51" s="96">
        <v>0</v>
      </c>
      <c r="L51" s="13" t="s">
        <v>53</v>
      </c>
      <c r="M51" s="98">
        <f t="shared" si="4"/>
        <v>23</v>
      </c>
      <c r="N51" s="22" t="s">
        <v>54</v>
      </c>
      <c r="O51" s="99">
        <v>23</v>
      </c>
      <c r="P51" s="28"/>
      <c r="Q51" s="100">
        <f t="shared" si="5"/>
        <v>1</v>
      </c>
      <c r="R51" s="103"/>
      <c r="S51" s="102">
        <f t="shared" si="6"/>
        <v>0</v>
      </c>
      <c r="T51" s="99">
        <v>0</v>
      </c>
      <c r="U51" s="100">
        <f t="shared" si="7"/>
        <v>0</v>
      </c>
      <c r="V51" s="99">
        <v>0</v>
      </c>
      <c r="W51" s="29"/>
    </row>
  </sheetData>
  <mergeCells count="3">
    <mergeCell ref="J1:Q1"/>
    <mergeCell ref="R1:S1"/>
    <mergeCell ref="T1:V1"/>
  </mergeCells>
  <pageMargins left="0.7" right="0.7" top="0.75" bottom="0.75" header="0.3" footer="0.3"/>
  <pageSetup orientation="portrait"/>
  <headerFooter>
    <oddFooter>&amp;C&amp;"Helvetica Neue,Regular"&amp;12&amp;K000000&amp;P</oddFooter>
  </headerFooter>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0"/>
  <sheetViews>
    <sheetView showGridLines="0" workbookViewId="0"/>
  </sheetViews>
  <sheetFormatPr baseColWidth="10" defaultColWidth="8.83203125" defaultRowHeight="15" customHeight="1" x14ac:dyDescent="0.2"/>
  <cols>
    <col min="1" max="1" width="19.5" style="1" customWidth="1"/>
    <col min="2" max="2" width="24.5" style="1" customWidth="1"/>
    <col min="3" max="6" width="8.83203125" style="1" customWidth="1"/>
    <col min="7" max="16384" width="8.83203125" style="1"/>
  </cols>
  <sheetData>
    <row r="1" spans="1:5" ht="16" customHeight="1" x14ac:dyDescent="0.2">
      <c r="A1" s="33" t="s">
        <v>327</v>
      </c>
      <c r="B1" s="33" t="s">
        <v>180</v>
      </c>
      <c r="C1" s="34"/>
      <c r="D1" s="34"/>
      <c r="E1" s="34"/>
    </row>
    <row r="2" spans="1:5" ht="16" customHeight="1" x14ac:dyDescent="0.2">
      <c r="A2" s="33" t="s">
        <v>328</v>
      </c>
      <c r="B2" s="33" t="s">
        <v>329</v>
      </c>
      <c r="C2" s="34"/>
      <c r="D2" s="34"/>
      <c r="E2" s="34"/>
    </row>
    <row r="3" spans="1:5" ht="16" customHeight="1" x14ac:dyDescent="0.2">
      <c r="A3" s="33" t="s">
        <v>330</v>
      </c>
      <c r="B3" s="33" t="s">
        <v>242</v>
      </c>
      <c r="C3" s="34"/>
      <c r="D3" s="34"/>
      <c r="E3" s="34"/>
    </row>
    <row r="4" spans="1:5" ht="16" customHeight="1" x14ac:dyDescent="0.2">
      <c r="A4" s="33" t="s">
        <v>331</v>
      </c>
      <c r="B4" s="33" t="s">
        <v>181</v>
      </c>
      <c r="C4" s="34"/>
      <c r="D4" s="34"/>
      <c r="E4" s="34"/>
    </row>
    <row r="5" spans="1:5" ht="16" customHeight="1" x14ac:dyDescent="0.2">
      <c r="A5" s="33" t="s">
        <v>332</v>
      </c>
      <c r="B5" s="33" t="s">
        <v>193</v>
      </c>
      <c r="C5" s="34"/>
      <c r="D5" s="34"/>
      <c r="E5" s="34"/>
    </row>
    <row r="6" spans="1:5" ht="16" customHeight="1" x14ac:dyDescent="0.2">
      <c r="A6" s="33" t="s">
        <v>333</v>
      </c>
      <c r="B6" s="33" t="s">
        <v>267</v>
      </c>
      <c r="C6" s="34"/>
      <c r="D6" s="34"/>
      <c r="E6" s="34"/>
    </row>
    <row r="7" spans="1:5" ht="16" customHeight="1" x14ac:dyDescent="0.2">
      <c r="A7" s="33" t="s">
        <v>334</v>
      </c>
      <c r="B7" s="33" t="s">
        <v>335</v>
      </c>
      <c r="C7" s="34"/>
      <c r="D7" s="34"/>
      <c r="E7" s="34"/>
    </row>
    <row r="8" spans="1:5" ht="16" customHeight="1" x14ac:dyDescent="0.2">
      <c r="A8" s="34"/>
      <c r="B8" s="34"/>
      <c r="C8" s="34"/>
      <c r="D8" s="34"/>
      <c r="E8" s="34"/>
    </row>
    <row r="9" spans="1:5" ht="16" customHeight="1" x14ac:dyDescent="0.2">
      <c r="A9" s="35" t="s">
        <v>336</v>
      </c>
      <c r="B9" s="35" t="s">
        <v>140</v>
      </c>
      <c r="C9" s="34"/>
      <c r="D9" s="34"/>
      <c r="E9" s="34"/>
    </row>
    <row r="10" spans="1:5" ht="16" customHeight="1" x14ac:dyDescent="0.2">
      <c r="A10" s="33" t="s">
        <v>337</v>
      </c>
      <c r="B10" s="33" t="s">
        <v>338</v>
      </c>
      <c r="C10" s="34"/>
      <c r="D10" s="34"/>
      <c r="E10" s="34"/>
    </row>
    <row r="11" spans="1:5" ht="16" customHeight="1" x14ac:dyDescent="0.2">
      <c r="A11" s="33" t="s">
        <v>339</v>
      </c>
      <c r="B11" s="33" t="s">
        <v>340</v>
      </c>
      <c r="C11" s="34"/>
      <c r="D11" s="34"/>
      <c r="E11" s="34"/>
    </row>
    <row r="12" spans="1:5" ht="16" customHeight="1" x14ac:dyDescent="0.2">
      <c r="A12" s="33" t="s">
        <v>341</v>
      </c>
      <c r="B12" s="33" t="s">
        <v>342</v>
      </c>
      <c r="C12" s="34"/>
      <c r="D12" s="34"/>
      <c r="E12" s="34"/>
    </row>
    <row r="13" spans="1:5" ht="16" customHeight="1" x14ac:dyDescent="0.2">
      <c r="A13" s="33" t="s">
        <v>343</v>
      </c>
      <c r="B13" s="33" t="s">
        <v>226</v>
      </c>
      <c r="C13" s="34"/>
      <c r="D13" s="34"/>
      <c r="E13" s="34"/>
    </row>
    <row r="14" spans="1:5" ht="16" customHeight="1" x14ac:dyDescent="0.2">
      <c r="A14" s="33" t="s">
        <v>172</v>
      </c>
      <c r="B14" s="33" t="s">
        <v>172</v>
      </c>
      <c r="C14" s="34"/>
      <c r="D14" s="34"/>
      <c r="E14" s="34"/>
    </row>
    <row r="15" spans="1:5" ht="16" customHeight="1" x14ac:dyDescent="0.2">
      <c r="A15" s="33" t="s">
        <v>344</v>
      </c>
      <c r="B15" s="33" t="s">
        <v>345</v>
      </c>
      <c r="C15" s="34"/>
      <c r="D15" s="34"/>
      <c r="E15" s="34"/>
    </row>
    <row r="16" spans="1:5" ht="16" customHeight="1" x14ac:dyDescent="0.2">
      <c r="A16" s="34"/>
      <c r="B16" s="34"/>
      <c r="C16" s="34"/>
      <c r="D16" s="34"/>
      <c r="E16" s="34"/>
    </row>
    <row r="17" spans="1:5" ht="16" customHeight="1" x14ac:dyDescent="0.2">
      <c r="A17" s="33" t="s">
        <v>346</v>
      </c>
      <c r="B17" s="33" t="s">
        <v>64</v>
      </c>
      <c r="C17" s="34"/>
      <c r="D17" s="34"/>
      <c r="E17" s="34"/>
    </row>
    <row r="18" spans="1:5" ht="16" customHeight="1" x14ac:dyDescent="0.2">
      <c r="A18" s="33" t="s">
        <v>347</v>
      </c>
      <c r="B18" s="33" t="s">
        <v>85</v>
      </c>
      <c r="C18" s="34"/>
      <c r="D18" s="34"/>
      <c r="E18" s="34"/>
    </row>
    <row r="19" spans="1:5" ht="16" customHeight="1" x14ac:dyDescent="0.2">
      <c r="A19" s="33" t="s">
        <v>348</v>
      </c>
      <c r="B19" s="33" t="s">
        <v>161</v>
      </c>
      <c r="C19" s="34"/>
      <c r="D19" s="34"/>
      <c r="E19" s="34"/>
    </row>
    <row r="20" spans="1:5" ht="16" customHeight="1" x14ac:dyDescent="0.2">
      <c r="A20" s="33" t="s">
        <v>349</v>
      </c>
      <c r="B20" s="33" t="s">
        <v>349</v>
      </c>
      <c r="C20" s="34"/>
      <c r="D20" s="34"/>
      <c r="E20" s="34"/>
    </row>
    <row r="21" spans="1:5" ht="16" customHeight="1" x14ac:dyDescent="0.2">
      <c r="A21" s="34"/>
      <c r="B21" s="34"/>
      <c r="C21" s="34"/>
      <c r="D21" s="34"/>
      <c r="E21" s="34"/>
    </row>
    <row r="22" spans="1:5" ht="16" customHeight="1" x14ac:dyDescent="0.2">
      <c r="A22" s="35" t="s">
        <v>350</v>
      </c>
      <c r="B22" s="35" t="s">
        <v>89</v>
      </c>
      <c r="C22" s="34"/>
      <c r="D22" s="34"/>
      <c r="E22" s="34"/>
    </row>
    <row r="23" spans="1:5" ht="16" customHeight="1" x14ac:dyDescent="0.2">
      <c r="A23" s="33" t="s">
        <v>351</v>
      </c>
      <c r="B23" s="33" t="s">
        <v>352</v>
      </c>
      <c r="C23" s="34"/>
      <c r="D23" s="34"/>
      <c r="E23" s="34"/>
    </row>
    <row r="24" spans="1:5" ht="16" customHeight="1" x14ac:dyDescent="0.2">
      <c r="A24" s="33" t="s">
        <v>353</v>
      </c>
      <c r="B24" s="33" t="s">
        <v>354</v>
      </c>
      <c r="C24" s="34"/>
      <c r="D24" s="34"/>
      <c r="E24" s="34"/>
    </row>
    <row r="25" spans="1:5" ht="16" customHeight="1" x14ac:dyDescent="0.2">
      <c r="A25" s="33" t="s">
        <v>355</v>
      </c>
      <c r="B25" s="33" t="s">
        <v>356</v>
      </c>
      <c r="C25" s="34"/>
      <c r="D25" s="34"/>
      <c r="E25" s="34"/>
    </row>
    <row r="26" spans="1:5" ht="16" customHeight="1" x14ac:dyDescent="0.2">
      <c r="A26" s="33" t="s">
        <v>357</v>
      </c>
      <c r="B26" s="33" t="s">
        <v>90</v>
      </c>
      <c r="C26" s="34"/>
      <c r="D26" s="34"/>
      <c r="E26" s="34"/>
    </row>
    <row r="27" spans="1:5" ht="16" customHeight="1" x14ac:dyDescent="0.2">
      <c r="A27" s="34"/>
      <c r="B27" s="34"/>
      <c r="C27" s="34"/>
      <c r="D27" s="34"/>
      <c r="E27" s="34"/>
    </row>
    <row r="28" spans="1:5" ht="16" customHeight="1" x14ac:dyDescent="0.2">
      <c r="A28" s="35" t="s">
        <v>358</v>
      </c>
      <c r="B28" s="35" t="s">
        <v>80</v>
      </c>
      <c r="C28" s="34"/>
      <c r="D28" s="34"/>
      <c r="E28" s="34"/>
    </row>
    <row r="29" spans="1:5" ht="16" customHeight="1" x14ac:dyDescent="0.2">
      <c r="A29" s="33" t="s">
        <v>359</v>
      </c>
      <c r="B29" s="33" t="s">
        <v>360</v>
      </c>
      <c r="C29" s="34"/>
      <c r="D29" s="34"/>
      <c r="E29" s="34"/>
    </row>
    <row r="30" spans="1:5" ht="16" customHeight="1" x14ac:dyDescent="0.2">
      <c r="A30" s="33" t="s">
        <v>361</v>
      </c>
      <c r="B30" s="33" t="s">
        <v>81</v>
      </c>
      <c r="C30" s="34"/>
      <c r="D30" s="34"/>
      <c r="E30" s="34"/>
    </row>
    <row r="31" spans="1:5" ht="16" customHeight="1" x14ac:dyDescent="0.2">
      <c r="A31" s="33" t="s">
        <v>362</v>
      </c>
      <c r="B31" s="33" t="s">
        <v>363</v>
      </c>
      <c r="C31" s="34"/>
      <c r="D31" s="34"/>
      <c r="E31" s="34"/>
    </row>
    <row r="32" spans="1:5" ht="16" customHeight="1" x14ac:dyDescent="0.2">
      <c r="A32" s="34"/>
      <c r="B32" s="34"/>
      <c r="C32" s="34"/>
      <c r="D32" s="34"/>
      <c r="E32" s="34"/>
    </row>
    <row r="33" spans="1:5" ht="16" customHeight="1" x14ac:dyDescent="0.2">
      <c r="A33" s="33" t="s">
        <v>364</v>
      </c>
      <c r="B33" s="33" t="s">
        <v>365</v>
      </c>
      <c r="C33" s="34"/>
      <c r="D33" s="34"/>
      <c r="E33" s="34"/>
    </row>
    <row r="34" spans="1:5" ht="16" customHeight="1" x14ac:dyDescent="0.2">
      <c r="A34" s="34"/>
      <c r="B34" s="34"/>
      <c r="C34" s="34"/>
      <c r="D34" s="34"/>
      <c r="E34" s="34"/>
    </row>
    <row r="35" spans="1:5" ht="16" customHeight="1" x14ac:dyDescent="0.2">
      <c r="A35" s="33" t="s">
        <v>366</v>
      </c>
      <c r="B35" s="33" t="s">
        <v>102</v>
      </c>
      <c r="C35" s="34"/>
      <c r="D35" s="34"/>
      <c r="E35" s="34"/>
    </row>
    <row r="36" spans="1:5" ht="16" customHeight="1" x14ac:dyDescent="0.2">
      <c r="A36" s="34"/>
      <c r="B36" s="34"/>
      <c r="C36" s="34"/>
      <c r="D36" s="34"/>
      <c r="E36" s="34"/>
    </row>
    <row r="37" spans="1:5" ht="16" customHeight="1" x14ac:dyDescent="0.2">
      <c r="A37" s="33" t="s">
        <v>367</v>
      </c>
      <c r="B37" s="33" t="s">
        <v>175</v>
      </c>
      <c r="C37" s="34"/>
      <c r="D37" s="34"/>
      <c r="E37" s="34"/>
    </row>
    <row r="38" spans="1:5" ht="16" customHeight="1" x14ac:dyDescent="0.2">
      <c r="A38" s="33" t="s">
        <v>368</v>
      </c>
      <c r="B38" s="33" t="s">
        <v>369</v>
      </c>
      <c r="C38" s="34"/>
      <c r="D38" s="34"/>
      <c r="E38" s="34"/>
    </row>
    <row r="39" spans="1:5" ht="16" customHeight="1" x14ac:dyDescent="0.2">
      <c r="A39" s="33" t="s">
        <v>370</v>
      </c>
      <c r="B39" s="33" t="s">
        <v>371</v>
      </c>
      <c r="C39" s="34"/>
      <c r="D39" s="34"/>
      <c r="E39" s="34"/>
    </row>
    <row r="40" spans="1:5" ht="16" customHeight="1" x14ac:dyDescent="0.2">
      <c r="A40" s="33" t="s">
        <v>372</v>
      </c>
      <c r="B40" s="33" t="s">
        <v>373</v>
      </c>
      <c r="C40" s="34"/>
      <c r="D40" s="34"/>
      <c r="E40" s="34"/>
    </row>
    <row r="41" spans="1:5" ht="16" customHeight="1" x14ac:dyDescent="0.2">
      <c r="A41" s="33" t="s">
        <v>374</v>
      </c>
      <c r="B41" s="33" t="s">
        <v>176</v>
      </c>
      <c r="C41" s="34"/>
      <c r="D41" s="34"/>
      <c r="E41" s="34"/>
    </row>
    <row r="42" spans="1:5" ht="16" customHeight="1" x14ac:dyDescent="0.2">
      <c r="A42" s="33" t="s">
        <v>375</v>
      </c>
      <c r="B42" s="33" t="s">
        <v>376</v>
      </c>
      <c r="C42" s="34"/>
      <c r="D42" s="34"/>
      <c r="E42" s="34"/>
    </row>
    <row r="43" spans="1:5" ht="16" customHeight="1" x14ac:dyDescent="0.2">
      <c r="A43" s="33" t="s">
        <v>377</v>
      </c>
      <c r="B43" s="33" t="s">
        <v>378</v>
      </c>
      <c r="C43" s="34"/>
      <c r="D43" s="34"/>
      <c r="E43" s="34"/>
    </row>
    <row r="44" spans="1:5" ht="16" customHeight="1" x14ac:dyDescent="0.2">
      <c r="A44" s="34"/>
      <c r="B44" s="34"/>
      <c r="C44" s="34"/>
      <c r="D44" s="34"/>
      <c r="E44" s="34"/>
    </row>
    <row r="45" spans="1:5" ht="16" customHeight="1" x14ac:dyDescent="0.2">
      <c r="A45" s="35" t="s">
        <v>379</v>
      </c>
      <c r="B45" s="35" t="s">
        <v>130</v>
      </c>
      <c r="C45" s="34"/>
      <c r="D45" s="34"/>
      <c r="E45" s="34"/>
    </row>
    <row r="46" spans="1:5" ht="16" customHeight="1" x14ac:dyDescent="0.2">
      <c r="A46" s="33" t="s">
        <v>380</v>
      </c>
      <c r="B46" s="33" t="s">
        <v>381</v>
      </c>
      <c r="C46" s="34"/>
      <c r="D46" s="34"/>
      <c r="E46" s="34"/>
    </row>
    <row r="47" spans="1:5" ht="16" customHeight="1" x14ac:dyDescent="0.2">
      <c r="A47" s="33" t="s">
        <v>382</v>
      </c>
      <c r="B47" s="33" t="s">
        <v>131</v>
      </c>
      <c r="C47" s="34"/>
      <c r="D47" s="34"/>
      <c r="E47" s="34"/>
    </row>
    <row r="48" spans="1:5" ht="16" customHeight="1" x14ac:dyDescent="0.2">
      <c r="A48" s="33" t="s">
        <v>383</v>
      </c>
      <c r="B48" s="33" t="s">
        <v>384</v>
      </c>
      <c r="C48" s="34"/>
      <c r="D48" s="34"/>
      <c r="E48" s="34"/>
    </row>
    <row r="49" spans="1:5" ht="16" customHeight="1" x14ac:dyDescent="0.2">
      <c r="A49" s="33" t="s">
        <v>385</v>
      </c>
      <c r="B49" s="33" t="s">
        <v>386</v>
      </c>
      <c r="C49" s="34"/>
      <c r="D49" s="34"/>
      <c r="E49" s="34"/>
    </row>
    <row r="50" spans="1:5" ht="16" customHeight="1" x14ac:dyDescent="0.2">
      <c r="A50" s="34"/>
      <c r="B50" s="34"/>
      <c r="C50" s="34"/>
      <c r="D50" s="34"/>
      <c r="E50" s="34"/>
    </row>
    <row r="51" spans="1:5" ht="16" customHeight="1" x14ac:dyDescent="0.2">
      <c r="A51" s="35" t="s">
        <v>387</v>
      </c>
      <c r="B51" s="35" t="s">
        <v>122</v>
      </c>
      <c r="C51" s="34"/>
      <c r="D51" s="34"/>
      <c r="E51" s="34"/>
    </row>
    <row r="52" spans="1:5" ht="16" customHeight="1" x14ac:dyDescent="0.2">
      <c r="A52" s="33" t="s">
        <v>388</v>
      </c>
      <c r="B52" s="33" t="s">
        <v>389</v>
      </c>
      <c r="C52" s="34"/>
      <c r="D52" s="34"/>
      <c r="E52" s="34"/>
    </row>
    <row r="53" spans="1:5" ht="16" customHeight="1" x14ac:dyDescent="0.2">
      <c r="A53" s="33" t="s">
        <v>390</v>
      </c>
      <c r="B53" s="33" t="s">
        <v>391</v>
      </c>
      <c r="C53" s="34"/>
      <c r="D53" s="34"/>
      <c r="E53" s="34"/>
    </row>
    <row r="54" spans="1:5" ht="16" customHeight="1" x14ac:dyDescent="0.2">
      <c r="A54" s="33" t="s">
        <v>392</v>
      </c>
      <c r="B54" s="33" t="s">
        <v>158</v>
      </c>
      <c r="C54" s="34"/>
      <c r="D54" s="34"/>
      <c r="E54" s="34"/>
    </row>
    <row r="55" spans="1:5" ht="16" customHeight="1" x14ac:dyDescent="0.2">
      <c r="A55" s="33" t="s">
        <v>393</v>
      </c>
      <c r="B55" s="33" t="s">
        <v>394</v>
      </c>
      <c r="C55" s="34"/>
      <c r="D55" s="34"/>
      <c r="E55" s="34"/>
    </row>
    <row r="56" spans="1:5" ht="16" customHeight="1" x14ac:dyDescent="0.2">
      <c r="A56" s="33" t="s">
        <v>395</v>
      </c>
      <c r="B56" s="33" t="s">
        <v>396</v>
      </c>
      <c r="C56" s="34"/>
      <c r="D56" s="34"/>
      <c r="E56" s="34"/>
    </row>
    <row r="57" spans="1:5" ht="16" customHeight="1" x14ac:dyDescent="0.2">
      <c r="A57" s="33" t="s">
        <v>397</v>
      </c>
      <c r="B57" s="33" t="s">
        <v>153</v>
      </c>
      <c r="C57" s="34"/>
      <c r="D57" s="34"/>
      <c r="E57" s="34"/>
    </row>
    <row r="58" spans="1:5" ht="16" customHeight="1" x14ac:dyDescent="0.2">
      <c r="A58" s="33" t="s">
        <v>398</v>
      </c>
      <c r="B58" s="33" t="s">
        <v>199</v>
      </c>
      <c r="C58" s="34"/>
      <c r="D58" s="34"/>
      <c r="E58" s="34"/>
    </row>
    <row r="59" spans="1:5" ht="16" customHeight="1" x14ac:dyDescent="0.2">
      <c r="A59" s="33" t="s">
        <v>399</v>
      </c>
      <c r="B59" s="33" t="s">
        <v>400</v>
      </c>
      <c r="C59" s="34"/>
      <c r="D59" s="34"/>
      <c r="E59" s="34"/>
    </row>
    <row r="60" spans="1:5" ht="16" customHeight="1" x14ac:dyDescent="0.2">
      <c r="A60" s="34"/>
      <c r="B60" s="34"/>
      <c r="C60" s="34"/>
      <c r="D60" s="34"/>
      <c r="E60" s="34"/>
    </row>
    <row r="61" spans="1:5" ht="16" customHeight="1" x14ac:dyDescent="0.2">
      <c r="A61" s="33" t="s">
        <v>401</v>
      </c>
      <c r="B61" s="33" t="s">
        <v>206</v>
      </c>
      <c r="C61" s="34"/>
      <c r="D61" s="34"/>
      <c r="E61" s="34"/>
    </row>
    <row r="62" spans="1:5" ht="16" customHeight="1" x14ac:dyDescent="0.2">
      <c r="A62" s="33" t="s">
        <v>402</v>
      </c>
      <c r="B62" s="33" t="s">
        <v>262</v>
      </c>
      <c r="C62" s="34"/>
      <c r="D62" s="34"/>
      <c r="E62" s="34"/>
    </row>
    <row r="63" spans="1:5" ht="16" customHeight="1" x14ac:dyDescent="0.2">
      <c r="A63" s="33" t="s">
        <v>403</v>
      </c>
      <c r="B63" s="33" t="s">
        <v>253</v>
      </c>
      <c r="C63" s="34"/>
      <c r="D63" s="34"/>
      <c r="E63" s="34"/>
    </row>
    <row r="64" spans="1:5" ht="16" customHeight="1" x14ac:dyDescent="0.2">
      <c r="A64" s="33" t="s">
        <v>404</v>
      </c>
      <c r="B64" s="33" t="s">
        <v>221</v>
      </c>
      <c r="C64" s="34"/>
      <c r="D64" s="34"/>
      <c r="E64" s="34"/>
    </row>
    <row r="65" spans="1:5" ht="16" customHeight="1" x14ac:dyDescent="0.2">
      <c r="A65" s="34"/>
      <c r="B65" s="34"/>
      <c r="C65" s="34"/>
      <c r="D65" s="34"/>
      <c r="E65" s="34"/>
    </row>
    <row r="66" spans="1:5" ht="16" customHeight="1" x14ac:dyDescent="0.2">
      <c r="A66" s="33" t="s">
        <v>405</v>
      </c>
      <c r="B66" s="33" t="s">
        <v>30</v>
      </c>
      <c r="C66" s="34"/>
      <c r="D66" s="34"/>
      <c r="E66" s="34"/>
    </row>
    <row r="67" spans="1:5" ht="16" customHeight="1" x14ac:dyDescent="0.2">
      <c r="A67" s="33" t="s">
        <v>406</v>
      </c>
      <c r="B67" s="33" t="s">
        <v>303</v>
      </c>
      <c r="C67" s="34"/>
      <c r="D67" s="34"/>
      <c r="E67" s="34"/>
    </row>
    <row r="68" spans="1:5" ht="16" customHeight="1" x14ac:dyDescent="0.2">
      <c r="A68" s="33" t="s">
        <v>407</v>
      </c>
      <c r="B68" s="33" t="s">
        <v>31</v>
      </c>
      <c r="C68" s="34"/>
      <c r="D68" s="34"/>
      <c r="E68" s="34"/>
    </row>
    <row r="69" spans="1:5" ht="16" customHeight="1" x14ac:dyDescent="0.2">
      <c r="A69" s="33" t="s">
        <v>408</v>
      </c>
      <c r="B69" s="33" t="s">
        <v>409</v>
      </c>
      <c r="C69" s="34"/>
      <c r="D69" s="34"/>
      <c r="E69" s="34"/>
    </row>
    <row r="70" spans="1:5" ht="16" customHeight="1" x14ac:dyDescent="0.2">
      <c r="A70" s="33" t="s">
        <v>410</v>
      </c>
      <c r="B70" s="33" t="s">
        <v>119</v>
      </c>
      <c r="C70" s="34"/>
      <c r="D70" s="34"/>
      <c r="E70" s="34"/>
    </row>
    <row r="71" spans="1:5" ht="16" customHeight="1" x14ac:dyDescent="0.2">
      <c r="A71" s="33" t="s">
        <v>411</v>
      </c>
      <c r="B71" s="33" t="s">
        <v>98</v>
      </c>
      <c r="C71" s="34"/>
      <c r="D71" s="34"/>
      <c r="E71" s="34"/>
    </row>
    <row r="72" spans="1:5" ht="16" customHeight="1" x14ac:dyDescent="0.2">
      <c r="A72" s="33" t="s">
        <v>412</v>
      </c>
      <c r="B72" s="33" t="s">
        <v>413</v>
      </c>
      <c r="C72" s="34"/>
      <c r="D72" s="34"/>
      <c r="E72" s="34"/>
    </row>
    <row r="73" spans="1:5" ht="16" customHeight="1" x14ac:dyDescent="0.2">
      <c r="A73" s="33" t="s">
        <v>414</v>
      </c>
      <c r="B73" s="33" t="s">
        <v>185</v>
      </c>
      <c r="C73" s="34"/>
      <c r="D73" s="34"/>
      <c r="E73" s="34"/>
    </row>
    <row r="74" spans="1:5" ht="16" customHeight="1" x14ac:dyDescent="0.2">
      <c r="A74" s="34"/>
      <c r="B74" s="34"/>
      <c r="C74" s="34"/>
      <c r="D74" s="34"/>
      <c r="E74" s="34"/>
    </row>
    <row r="75" spans="1:5" ht="16" customHeight="1" x14ac:dyDescent="0.2">
      <c r="A75" s="35" t="s">
        <v>415</v>
      </c>
      <c r="B75" s="35" t="s">
        <v>416</v>
      </c>
      <c r="C75" s="34"/>
      <c r="D75" s="34"/>
      <c r="E75" s="34"/>
    </row>
    <row r="76" spans="1:5" ht="16" customHeight="1" x14ac:dyDescent="0.2">
      <c r="A76" s="33" t="s">
        <v>417</v>
      </c>
      <c r="B76" s="33" t="s">
        <v>418</v>
      </c>
      <c r="C76" s="34"/>
      <c r="D76" s="34"/>
      <c r="E76" s="34"/>
    </row>
    <row r="77" spans="1:5" ht="16" customHeight="1" x14ac:dyDescent="0.2">
      <c r="A77" s="33" t="s">
        <v>419</v>
      </c>
      <c r="B77" s="33" t="s">
        <v>420</v>
      </c>
      <c r="C77" s="34"/>
      <c r="D77" s="34"/>
      <c r="E77" s="34"/>
    </row>
    <row r="78" spans="1:5" ht="16" customHeight="1" x14ac:dyDescent="0.2">
      <c r="A78" s="33" t="s">
        <v>421</v>
      </c>
      <c r="B78" s="33" t="s">
        <v>422</v>
      </c>
      <c r="C78" s="34"/>
      <c r="D78" s="34"/>
      <c r="E78" s="34"/>
    </row>
    <row r="79" spans="1:5" ht="16" customHeight="1" x14ac:dyDescent="0.2">
      <c r="A79" s="33" t="s">
        <v>423</v>
      </c>
      <c r="B79" s="33" t="s">
        <v>423</v>
      </c>
      <c r="C79" s="34"/>
      <c r="D79" s="34"/>
      <c r="E79" s="34"/>
    </row>
    <row r="80" spans="1:5" ht="16" customHeight="1" x14ac:dyDescent="0.2">
      <c r="A80" s="33" t="s">
        <v>424</v>
      </c>
      <c r="B80" s="33" t="s">
        <v>425</v>
      </c>
      <c r="C80" s="34"/>
      <c r="D80" s="34"/>
      <c r="E80" s="34"/>
    </row>
    <row r="81" spans="1:5" ht="16" customHeight="1" x14ac:dyDescent="0.2">
      <c r="A81" s="33" t="s">
        <v>426</v>
      </c>
      <c r="B81" s="33" t="s">
        <v>427</v>
      </c>
      <c r="C81" s="34"/>
      <c r="D81" s="34"/>
      <c r="E81" s="34"/>
    </row>
    <row r="82" spans="1:5" ht="16" customHeight="1" x14ac:dyDescent="0.2">
      <c r="A82" s="33" t="s">
        <v>428</v>
      </c>
      <c r="B82" s="33" t="s">
        <v>429</v>
      </c>
      <c r="C82" s="34"/>
      <c r="D82" s="34"/>
      <c r="E82" s="34"/>
    </row>
    <row r="83" spans="1:5" ht="16" customHeight="1" x14ac:dyDescent="0.2">
      <c r="A83" s="34"/>
      <c r="B83" s="34"/>
      <c r="C83" s="34"/>
      <c r="D83" s="34"/>
      <c r="E83" s="34"/>
    </row>
    <row r="84" spans="1:5" ht="16" customHeight="1" x14ac:dyDescent="0.2">
      <c r="A84" s="35" t="s">
        <v>430</v>
      </c>
      <c r="B84" s="35" t="s">
        <v>143</v>
      </c>
      <c r="C84" s="34"/>
      <c r="D84" s="34"/>
      <c r="E84" s="34"/>
    </row>
    <row r="85" spans="1:5" ht="16" customHeight="1" x14ac:dyDescent="0.2">
      <c r="A85" s="33" t="s">
        <v>431</v>
      </c>
      <c r="B85" s="33" t="s">
        <v>432</v>
      </c>
      <c r="C85" s="34"/>
      <c r="D85" s="34"/>
      <c r="E85" s="34"/>
    </row>
    <row r="86" spans="1:5" ht="16" customHeight="1" x14ac:dyDescent="0.2">
      <c r="A86" s="33" t="s">
        <v>433</v>
      </c>
      <c r="B86" s="33" t="s">
        <v>434</v>
      </c>
      <c r="C86" s="34"/>
      <c r="D86" s="34"/>
      <c r="E86" s="34"/>
    </row>
    <row r="87" spans="1:5" ht="16" customHeight="1" x14ac:dyDescent="0.2">
      <c r="A87" s="33" t="s">
        <v>435</v>
      </c>
      <c r="B87" s="33" t="s">
        <v>436</v>
      </c>
      <c r="C87" s="34"/>
      <c r="D87" s="34"/>
      <c r="E87" s="34"/>
    </row>
    <row r="88" spans="1:5" ht="16" customHeight="1" x14ac:dyDescent="0.2">
      <c r="A88" s="33" t="s">
        <v>437</v>
      </c>
      <c r="B88" s="33" t="s">
        <v>438</v>
      </c>
      <c r="C88" s="34"/>
      <c r="D88" s="34"/>
      <c r="E88" s="34"/>
    </row>
    <row r="89" spans="1:5" ht="16" customHeight="1" x14ac:dyDescent="0.2">
      <c r="A89" s="33" t="s">
        <v>439</v>
      </c>
      <c r="B89" s="33" t="s">
        <v>440</v>
      </c>
      <c r="C89" s="34"/>
      <c r="D89" s="34"/>
      <c r="E89" s="34"/>
    </row>
    <row r="90" spans="1:5" ht="16" customHeight="1" x14ac:dyDescent="0.2">
      <c r="A90" s="33" t="s">
        <v>441</v>
      </c>
      <c r="B90" s="33" t="s">
        <v>442</v>
      </c>
      <c r="C90" s="34"/>
      <c r="D90" s="34"/>
      <c r="E90" s="34"/>
    </row>
    <row r="91" spans="1:5" ht="16" customHeight="1" x14ac:dyDescent="0.2">
      <c r="A91" s="33" t="s">
        <v>443</v>
      </c>
      <c r="B91" s="33" t="s">
        <v>444</v>
      </c>
      <c r="C91" s="34"/>
      <c r="D91" s="34"/>
      <c r="E91" s="34"/>
    </row>
    <row r="92" spans="1:5" ht="16" customHeight="1" x14ac:dyDescent="0.2">
      <c r="A92" s="33" t="s">
        <v>445</v>
      </c>
      <c r="B92" s="33" t="s">
        <v>446</v>
      </c>
      <c r="C92" s="34"/>
      <c r="D92" s="34"/>
      <c r="E92" s="34"/>
    </row>
    <row r="93" spans="1:5" ht="16" customHeight="1" x14ac:dyDescent="0.2">
      <c r="A93" s="33" t="s">
        <v>447</v>
      </c>
      <c r="B93" s="33" t="s">
        <v>448</v>
      </c>
      <c r="C93" s="34"/>
      <c r="D93" s="34"/>
      <c r="E93" s="34"/>
    </row>
    <row r="94" spans="1:5" ht="16" customHeight="1" x14ac:dyDescent="0.2">
      <c r="A94" s="34"/>
      <c r="B94" s="34"/>
      <c r="C94" s="34"/>
      <c r="D94" s="34"/>
      <c r="E94" s="34"/>
    </row>
    <row r="95" spans="1:5" ht="16" customHeight="1" x14ac:dyDescent="0.2">
      <c r="A95" s="35" t="s">
        <v>449</v>
      </c>
      <c r="B95" s="35" t="s">
        <v>95</v>
      </c>
      <c r="C95" s="34"/>
      <c r="D95" s="34"/>
      <c r="E95" s="34"/>
    </row>
    <row r="96" spans="1:5" ht="16" customHeight="1" x14ac:dyDescent="0.2">
      <c r="A96" s="33" t="s">
        <v>450</v>
      </c>
      <c r="B96" s="33" t="s">
        <v>451</v>
      </c>
      <c r="C96" s="34"/>
      <c r="D96" s="34"/>
      <c r="E96" s="34"/>
    </row>
    <row r="97" spans="1:5" ht="16" customHeight="1" x14ac:dyDescent="0.2">
      <c r="A97" s="33" t="s">
        <v>452</v>
      </c>
      <c r="B97" s="33" t="s">
        <v>453</v>
      </c>
      <c r="C97" s="34"/>
      <c r="D97" s="34"/>
      <c r="E97" s="34"/>
    </row>
    <row r="98" spans="1:5" ht="16" customHeight="1" x14ac:dyDescent="0.2">
      <c r="A98" s="33" t="s">
        <v>454</v>
      </c>
      <c r="B98" s="33" t="s">
        <v>455</v>
      </c>
      <c r="C98" s="34"/>
      <c r="D98" s="34"/>
      <c r="E98" s="34"/>
    </row>
    <row r="99" spans="1:5" ht="16" customHeight="1" x14ac:dyDescent="0.2">
      <c r="A99" s="33" t="s">
        <v>456</v>
      </c>
      <c r="B99" s="33" t="s">
        <v>105</v>
      </c>
      <c r="C99" s="34"/>
      <c r="D99" s="34"/>
      <c r="E99" s="34"/>
    </row>
    <row r="100" spans="1:5" ht="16" customHeight="1" x14ac:dyDescent="0.2">
      <c r="A100" s="33" t="s">
        <v>457</v>
      </c>
      <c r="B100" s="33" t="s">
        <v>113</v>
      </c>
      <c r="C100" s="34"/>
      <c r="D100" s="34"/>
      <c r="E100" s="34"/>
    </row>
    <row r="101" spans="1:5" ht="16" customHeight="1" x14ac:dyDescent="0.2">
      <c r="A101" s="34"/>
      <c r="B101" s="34"/>
      <c r="C101" s="34"/>
      <c r="D101" s="34"/>
      <c r="E101" s="34"/>
    </row>
    <row r="102" spans="1:5" ht="16" customHeight="1" x14ac:dyDescent="0.2">
      <c r="A102" s="35" t="s">
        <v>458</v>
      </c>
      <c r="B102" s="35" t="s">
        <v>146</v>
      </c>
      <c r="C102" s="34"/>
      <c r="D102" s="34"/>
      <c r="E102" s="34"/>
    </row>
    <row r="103" spans="1:5" ht="16" customHeight="1" x14ac:dyDescent="0.2">
      <c r="A103" s="33" t="s">
        <v>459</v>
      </c>
      <c r="B103" s="33" t="s">
        <v>460</v>
      </c>
      <c r="C103" s="34"/>
      <c r="D103" s="34"/>
      <c r="E103" s="34"/>
    </row>
    <row r="104" spans="1:5" ht="16" customHeight="1" x14ac:dyDescent="0.2">
      <c r="A104" s="33" t="s">
        <v>461</v>
      </c>
      <c r="B104" s="33" t="s">
        <v>462</v>
      </c>
      <c r="C104" s="34"/>
      <c r="D104" s="34"/>
      <c r="E104" s="34"/>
    </row>
    <row r="105" spans="1:5" ht="16" customHeight="1" x14ac:dyDescent="0.2">
      <c r="A105" s="33" t="s">
        <v>463</v>
      </c>
      <c r="B105" s="33" t="s">
        <v>464</v>
      </c>
      <c r="C105" s="34"/>
      <c r="D105" s="34"/>
      <c r="E105" s="34"/>
    </row>
    <row r="106" spans="1:5" ht="16" customHeight="1" x14ac:dyDescent="0.2">
      <c r="A106" s="33" t="s">
        <v>465</v>
      </c>
      <c r="B106" s="33" t="s">
        <v>466</v>
      </c>
      <c r="C106" s="34"/>
      <c r="D106" s="34"/>
      <c r="E106" s="34"/>
    </row>
    <row r="107" spans="1:5" ht="16" customHeight="1" x14ac:dyDescent="0.2">
      <c r="A107" s="33" t="s">
        <v>467</v>
      </c>
      <c r="B107" s="33" t="s">
        <v>468</v>
      </c>
      <c r="C107" s="34"/>
      <c r="D107" s="34"/>
      <c r="E107" s="34"/>
    </row>
    <row r="108" spans="1:5" ht="16" customHeight="1" x14ac:dyDescent="0.2">
      <c r="A108" s="33" t="s">
        <v>469</v>
      </c>
      <c r="B108" s="33" t="s">
        <v>469</v>
      </c>
      <c r="C108" s="34"/>
      <c r="D108" s="34"/>
      <c r="E108" s="34"/>
    </row>
    <row r="109" spans="1:5" ht="16" customHeight="1" x14ac:dyDescent="0.2">
      <c r="A109" s="33" t="s">
        <v>470</v>
      </c>
      <c r="B109" s="33" t="s">
        <v>167</v>
      </c>
      <c r="C109" s="34"/>
      <c r="D109" s="34"/>
      <c r="E109" s="34"/>
    </row>
    <row r="110" spans="1:5" ht="16" customHeight="1" x14ac:dyDescent="0.2">
      <c r="A110" s="33" t="s">
        <v>471</v>
      </c>
      <c r="B110" s="33" t="s">
        <v>472</v>
      </c>
      <c r="C110" s="34"/>
      <c r="D110" s="34"/>
      <c r="E110" s="34"/>
    </row>
    <row r="111" spans="1:5" ht="16" customHeight="1" x14ac:dyDescent="0.2">
      <c r="A111" s="33" t="s">
        <v>473</v>
      </c>
      <c r="B111" s="33" t="s">
        <v>474</v>
      </c>
      <c r="C111" s="34"/>
      <c r="D111" s="34"/>
      <c r="E111" s="34"/>
    </row>
    <row r="112" spans="1:5" ht="16" customHeight="1" x14ac:dyDescent="0.2">
      <c r="A112" s="33" t="s">
        <v>475</v>
      </c>
      <c r="B112" s="33" t="s">
        <v>147</v>
      </c>
      <c r="C112" s="34"/>
      <c r="D112" s="34"/>
      <c r="E112" s="34"/>
    </row>
    <row r="113" spans="1:5" ht="16" customHeight="1" x14ac:dyDescent="0.2">
      <c r="A113" s="33" t="s">
        <v>476</v>
      </c>
      <c r="B113" s="33" t="s">
        <v>477</v>
      </c>
      <c r="C113" s="34"/>
      <c r="D113" s="34"/>
      <c r="E113" s="34"/>
    </row>
    <row r="114" spans="1:5" ht="16" customHeight="1" x14ac:dyDescent="0.2">
      <c r="A114" s="33" t="s">
        <v>478</v>
      </c>
      <c r="B114" s="33" t="s">
        <v>479</v>
      </c>
      <c r="C114" s="34"/>
      <c r="D114" s="34"/>
      <c r="E114" s="34"/>
    </row>
    <row r="115" spans="1:5" ht="16" customHeight="1" x14ac:dyDescent="0.2">
      <c r="A115" s="33" t="s">
        <v>480</v>
      </c>
      <c r="B115" s="33" t="s">
        <v>481</v>
      </c>
      <c r="C115" s="34"/>
      <c r="D115" s="34"/>
      <c r="E115" s="34"/>
    </row>
    <row r="116" spans="1:5" ht="16" customHeight="1" x14ac:dyDescent="0.2">
      <c r="A116" s="33" t="s">
        <v>482</v>
      </c>
      <c r="B116" s="33" t="s">
        <v>483</v>
      </c>
      <c r="C116" s="34"/>
      <c r="D116" s="34"/>
      <c r="E116" s="34"/>
    </row>
    <row r="117" spans="1:5" ht="16" customHeight="1" x14ac:dyDescent="0.2">
      <c r="A117" s="33" t="s">
        <v>484</v>
      </c>
      <c r="B117" s="33" t="s">
        <v>485</v>
      </c>
      <c r="C117" s="34"/>
      <c r="D117" s="34"/>
      <c r="E117" s="34"/>
    </row>
    <row r="118" spans="1:5" ht="16" customHeight="1" x14ac:dyDescent="0.2">
      <c r="A118" s="34"/>
      <c r="B118" s="34"/>
      <c r="C118" s="34"/>
      <c r="D118" s="34"/>
      <c r="E118" s="34"/>
    </row>
    <row r="119" spans="1:5" ht="16" customHeight="1" x14ac:dyDescent="0.2">
      <c r="A119" s="33" t="s">
        <v>486</v>
      </c>
      <c r="B119" s="33" t="s">
        <v>127</v>
      </c>
      <c r="C119" s="34"/>
      <c r="D119" s="34"/>
      <c r="E119" s="34"/>
    </row>
    <row r="120" spans="1:5" ht="16" customHeight="1" x14ac:dyDescent="0.2">
      <c r="A120" s="34"/>
      <c r="B120" s="34"/>
      <c r="C120" s="34"/>
      <c r="D120" s="34"/>
      <c r="E120" s="34"/>
    </row>
    <row r="121" spans="1:5" ht="16" customHeight="1" x14ac:dyDescent="0.2">
      <c r="A121" s="33" t="s">
        <v>487</v>
      </c>
      <c r="B121" s="33" t="s">
        <v>39</v>
      </c>
      <c r="C121" s="34"/>
      <c r="D121" s="34"/>
      <c r="E121" s="34"/>
    </row>
    <row r="122" spans="1:5" ht="16" customHeight="1" x14ac:dyDescent="0.2">
      <c r="A122" s="34"/>
      <c r="B122" s="34"/>
      <c r="C122" s="34"/>
      <c r="D122" s="34"/>
      <c r="E122" s="34"/>
    </row>
    <row r="123" spans="1:5" ht="16" customHeight="1" x14ac:dyDescent="0.2">
      <c r="A123" s="33" t="s">
        <v>488</v>
      </c>
      <c r="B123" s="33" t="s">
        <v>150</v>
      </c>
      <c r="C123" s="34"/>
      <c r="D123" s="34"/>
      <c r="E123" s="34"/>
    </row>
    <row r="124" spans="1:5" ht="16" customHeight="1" x14ac:dyDescent="0.2">
      <c r="A124" s="33" t="s">
        <v>489</v>
      </c>
      <c r="B124" s="33" t="s">
        <v>490</v>
      </c>
      <c r="C124" s="34"/>
      <c r="D124" s="34"/>
      <c r="E124" s="34"/>
    </row>
    <row r="125" spans="1:5" ht="16" customHeight="1" x14ac:dyDescent="0.2">
      <c r="A125" s="33" t="s">
        <v>491</v>
      </c>
      <c r="B125" s="33" t="s">
        <v>492</v>
      </c>
      <c r="C125" s="34"/>
      <c r="D125" s="34"/>
      <c r="E125" s="34"/>
    </row>
    <row r="126" spans="1:5" ht="16" customHeight="1" x14ac:dyDescent="0.2">
      <c r="A126" s="33" t="s">
        <v>493</v>
      </c>
      <c r="B126" s="33" t="s">
        <v>494</v>
      </c>
      <c r="C126" s="34"/>
      <c r="D126" s="34"/>
      <c r="E126" s="34"/>
    </row>
    <row r="127" spans="1:5" ht="16" customHeight="1" x14ac:dyDescent="0.2">
      <c r="A127" s="33" t="s">
        <v>495</v>
      </c>
      <c r="B127" s="33" t="s">
        <v>496</v>
      </c>
      <c r="C127" s="34"/>
      <c r="D127" s="34"/>
      <c r="E127" s="34"/>
    </row>
    <row r="128" spans="1:5" ht="16" customHeight="1" x14ac:dyDescent="0.2">
      <c r="A128" s="33" t="s">
        <v>497</v>
      </c>
      <c r="B128" s="33" t="s">
        <v>498</v>
      </c>
      <c r="C128" s="34"/>
      <c r="D128" s="34"/>
      <c r="E128" s="34"/>
    </row>
    <row r="129" spans="1:5" ht="16" customHeight="1" x14ac:dyDescent="0.2">
      <c r="A129" s="34"/>
      <c r="B129" s="34"/>
      <c r="C129" s="34"/>
      <c r="D129" s="34"/>
      <c r="E129" s="34"/>
    </row>
    <row r="130" spans="1:5" ht="16" customHeight="1" x14ac:dyDescent="0.2">
      <c r="A130" s="33" t="s">
        <v>499</v>
      </c>
      <c r="B130" s="34"/>
      <c r="C130" s="34"/>
      <c r="D130" s="34"/>
      <c r="E130" s="34"/>
    </row>
  </sheetData>
  <pageMargins left="0.7" right="0.7" top="0.75" bottom="0.75" header="0.3" footer="0.3"/>
  <pageSetup orientation="portrait"/>
  <headerFooter>
    <oddFooter>&amp;C&amp;"Helvetica Neue,Regular"&amp;12&amp;K000000&amp;P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F1CA-2106-7F4F-B60F-A046C4FF6C5D}">
  <dimension ref="A1"/>
  <sheetViews>
    <sheetView workbookViewId="0">
      <selection activeCell="S22" sqref="S22"/>
    </sheetView>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3FAF-41EB-C143-80A3-5AD1834B1B1C}">
  <dimension ref="A1:AF137"/>
  <sheetViews>
    <sheetView tabSelected="1" topLeftCell="B3" workbookViewId="0">
      <selection activeCell="P20" sqref="P20"/>
    </sheetView>
  </sheetViews>
  <sheetFormatPr baseColWidth="10" defaultRowHeight="15" x14ac:dyDescent="0.2"/>
  <cols>
    <col min="1" max="1" width="5" customWidth="1"/>
    <col min="2" max="2" width="21.5" customWidth="1"/>
    <col min="3" max="3" width="12.83203125" customWidth="1"/>
    <col min="4" max="4" width="14.6640625" customWidth="1"/>
    <col min="11" max="11" width="7.5" customWidth="1"/>
    <col min="12" max="12" width="16.83203125" customWidth="1"/>
    <col min="13" max="13" width="11.6640625" bestFit="1" customWidth="1"/>
    <col min="22" max="22" width="10.1640625" bestFit="1"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67" t="s">
        <v>4</v>
      </c>
      <c r="B2" s="108" t="s">
        <v>5</v>
      </c>
      <c r="C2" s="108" t="s">
        <v>6</v>
      </c>
      <c r="D2" s="108" t="s">
        <v>7</v>
      </c>
      <c r="E2" s="108" t="s">
        <v>8</v>
      </c>
      <c r="F2" s="108" t="s">
        <v>9</v>
      </c>
      <c r="G2" s="108" t="s">
        <v>10</v>
      </c>
      <c r="H2" s="108" t="s">
        <v>11</v>
      </c>
      <c r="I2" s="793" t="s">
        <v>12</v>
      </c>
      <c r="J2" s="794" t="s">
        <v>13</v>
      </c>
      <c r="K2" s="108" t="s">
        <v>14</v>
      </c>
      <c r="L2" s="108" t="s">
        <v>802</v>
      </c>
      <c r="M2" s="107" t="s">
        <v>16</v>
      </c>
      <c r="N2" s="108" t="s">
        <v>17</v>
      </c>
      <c r="O2" s="108" t="s">
        <v>18</v>
      </c>
      <c r="P2" s="108" t="s">
        <v>19</v>
      </c>
      <c r="Q2" s="109" t="s">
        <v>20</v>
      </c>
      <c r="R2" s="110" t="s">
        <v>21</v>
      </c>
      <c r="S2" s="110" t="s">
        <v>22</v>
      </c>
      <c r="T2" s="110" t="s">
        <v>23</v>
      </c>
      <c r="U2" s="110" t="s">
        <v>24</v>
      </c>
      <c r="V2" s="132" t="s">
        <v>25</v>
      </c>
      <c r="W2" s="792"/>
      <c r="X2" s="73"/>
      <c r="Y2" s="36"/>
      <c r="Z2" s="36"/>
      <c r="AA2" s="36"/>
      <c r="AB2" s="36"/>
      <c r="AC2" s="36"/>
      <c r="AD2" s="36"/>
      <c r="AE2" s="36"/>
      <c r="AF2" s="36"/>
    </row>
    <row r="3" spans="1:32" x14ac:dyDescent="0.2">
      <c r="A3" s="631">
        <v>1</v>
      </c>
      <c r="B3" s="631" t="s">
        <v>524</v>
      </c>
      <c r="C3" s="631" t="s">
        <v>554</v>
      </c>
      <c r="D3" s="795" t="s">
        <v>288</v>
      </c>
      <c r="E3" s="631" t="s">
        <v>29</v>
      </c>
      <c r="F3" s="631" t="s">
        <v>64</v>
      </c>
      <c r="G3" s="631"/>
      <c r="H3" s="631" t="s">
        <v>558</v>
      </c>
      <c r="I3" s="631" t="s">
        <v>557</v>
      </c>
      <c r="J3" s="802">
        <v>1.5682870370370371E-2</v>
      </c>
      <c r="K3" s="631">
        <v>7</v>
      </c>
      <c r="L3" s="631" t="s">
        <v>712</v>
      </c>
      <c r="M3" s="798">
        <v>1615712</v>
      </c>
      <c r="N3" s="631" t="s">
        <v>47</v>
      </c>
      <c r="O3" s="631">
        <v>73110</v>
      </c>
      <c r="P3" s="631">
        <v>48154</v>
      </c>
      <c r="Q3" s="800">
        <v>4.5249400883325741E-2</v>
      </c>
      <c r="R3" s="631">
        <v>0</v>
      </c>
      <c r="S3" s="800">
        <v>0</v>
      </c>
      <c r="T3" s="631">
        <v>1542602</v>
      </c>
      <c r="U3" s="800">
        <v>0.95475059911667426</v>
      </c>
      <c r="V3" s="804">
        <v>395894</v>
      </c>
    </row>
    <row r="4" spans="1:32" x14ac:dyDescent="0.2">
      <c r="A4" s="631">
        <v>2</v>
      </c>
      <c r="B4" s="631" t="s">
        <v>26</v>
      </c>
      <c r="C4" s="631" t="s">
        <v>711</v>
      </c>
      <c r="D4" s="795" t="s">
        <v>28</v>
      </c>
      <c r="E4" s="631" t="s">
        <v>29</v>
      </c>
      <c r="F4" s="631" t="s">
        <v>30</v>
      </c>
      <c r="G4" s="631" t="s">
        <v>31</v>
      </c>
      <c r="H4" s="631" t="s">
        <v>32</v>
      </c>
      <c r="I4" s="631" t="s">
        <v>33</v>
      </c>
      <c r="J4" s="802">
        <v>1.9907407407407408E-2</v>
      </c>
      <c r="K4" s="631">
        <v>29</v>
      </c>
      <c r="L4" s="631" t="s">
        <v>715</v>
      </c>
      <c r="M4" s="796">
        <v>1167486</v>
      </c>
      <c r="N4" s="631" t="s">
        <v>42</v>
      </c>
      <c r="O4" s="631">
        <v>850227</v>
      </c>
      <c r="P4" s="631">
        <v>342523</v>
      </c>
      <c r="Q4" s="800">
        <v>0.72825455722809529</v>
      </c>
      <c r="R4" s="631"/>
      <c r="S4" s="800">
        <v>0</v>
      </c>
      <c r="T4" s="631">
        <v>317259</v>
      </c>
      <c r="U4" s="800">
        <v>0.27174544277190477</v>
      </c>
      <c r="V4" s="804"/>
    </row>
    <row r="5" spans="1:32" x14ac:dyDescent="0.2">
      <c r="A5" s="631">
        <v>3</v>
      </c>
      <c r="B5" s="631" t="s">
        <v>55</v>
      </c>
      <c r="C5" s="631" t="s">
        <v>56</v>
      </c>
      <c r="D5" s="795" t="s">
        <v>508</v>
      </c>
      <c r="E5" s="631" t="s">
        <v>29</v>
      </c>
      <c r="F5" s="631" t="s">
        <v>30</v>
      </c>
      <c r="G5" s="631" t="s">
        <v>31</v>
      </c>
      <c r="H5" s="631" t="s">
        <v>76</v>
      </c>
      <c r="I5" s="631" t="s">
        <v>33</v>
      </c>
      <c r="J5" s="802">
        <v>3.1411265428240742E-2</v>
      </c>
      <c r="K5" s="631">
        <v>30</v>
      </c>
      <c r="L5" s="631" t="s">
        <v>34</v>
      </c>
      <c r="M5" s="796">
        <v>953514</v>
      </c>
      <c r="N5" s="631" t="s">
        <v>59</v>
      </c>
      <c r="O5" s="631">
        <v>359285</v>
      </c>
      <c r="P5" s="631">
        <v>143714</v>
      </c>
      <c r="Q5" s="800">
        <v>0.37680096988612649</v>
      </c>
      <c r="R5" s="631">
        <v>48223</v>
      </c>
      <c r="S5" s="800">
        <v>5.0573982133455826E-2</v>
      </c>
      <c r="T5" s="631">
        <v>546006</v>
      </c>
      <c r="U5" s="800">
        <v>0.57262504798041769</v>
      </c>
      <c r="V5" s="804">
        <v>172133</v>
      </c>
    </row>
    <row r="6" spans="1:32" x14ac:dyDescent="0.2">
      <c r="A6" s="631">
        <v>4</v>
      </c>
      <c r="B6" s="631" t="s">
        <v>48</v>
      </c>
      <c r="C6" s="631" t="s">
        <v>49</v>
      </c>
      <c r="D6" s="795" t="s">
        <v>118</v>
      </c>
      <c r="E6" s="631" t="s">
        <v>29</v>
      </c>
      <c r="F6" s="631" t="s">
        <v>30</v>
      </c>
      <c r="G6" s="631" t="s">
        <v>98</v>
      </c>
      <c r="H6" s="631" t="s">
        <v>722</v>
      </c>
      <c r="I6" s="631" t="s">
        <v>33</v>
      </c>
      <c r="J6" s="802">
        <v>2.7696759259259258E-2</v>
      </c>
      <c r="K6" s="631">
        <v>20</v>
      </c>
      <c r="L6" s="631" t="s">
        <v>53</v>
      </c>
      <c r="M6" s="796">
        <v>744842</v>
      </c>
      <c r="N6" s="631" t="s">
        <v>723</v>
      </c>
      <c r="O6" s="631">
        <v>353886</v>
      </c>
      <c r="P6" s="631"/>
      <c r="Q6" s="800">
        <v>0.47511552785691463</v>
      </c>
      <c r="R6" s="631"/>
      <c r="S6" s="800"/>
      <c r="T6" s="631">
        <v>390956</v>
      </c>
      <c r="U6" s="800">
        <v>0.52488447214308542</v>
      </c>
      <c r="V6" s="804">
        <v>193308</v>
      </c>
    </row>
    <row r="7" spans="1:32" x14ac:dyDescent="0.2">
      <c r="A7" s="631">
        <v>5</v>
      </c>
      <c r="B7" s="631" t="s">
        <v>55</v>
      </c>
      <c r="C7" s="631" t="s">
        <v>56</v>
      </c>
      <c r="D7" s="795" t="s">
        <v>57</v>
      </c>
      <c r="E7" s="631" t="s">
        <v>29</v>
      </c>
      <c r="F7" s="631" t="s">
        <v>30</v>
      </c>
      <c r="G7" s="631" t="s">
        <v>31</v>
      </c>
      <c r="H7" s="631" t="s">
        <v>696</v>
      </c>
      <c r="I7" s="631" t="s">
        <v>33</v>
      </c>
      <c r="J7" s="802">
        <v>9.1012132824074086E-3</v>
      </c>
      <c r="K7" s="631">
        <v>29</v>
      </c>
      <c r="L7" s="631" t="s">
        <v>34</v>
      </c>
      <c r="M7" s="796">
        <v>531798</v>
      </c>
      <c r="N7" s="631" t="s">
        <v>59</v>
      </c>
      <c r="O7" s="631">
        <v>284316</v>
      </c>
      <c r="P7" s="631">
        <v>113726</v>
      </c>
      <c r="Q7" s="800">
        <v>0.53463157063396249</v>
      </c>
      <c r="R7" s="631">
        <v>64066</v>
      </c>
      <c r="S7" s="800">
        <v>0.12047055460908089</v>
      </c>
      <c r="T7" s="631">
        <v>183416</v>
      </c>
      <c r="U7" s="800">
        <v>0.3448978747569566</v>
      </c>
      <c r="V7" s="804">
        <v>45062.542102334985</v>
      </c>
    </row>
    <row r="8" spans="1:32" x14ac:dyDescent="0.2">
      <c r="A8">
        <v>6</v>
      </c>
      <c r="B8" t="s">
        <v>26</v>
      </c>
      <c r="C8" t="s">
        <v>711</v>
      </c>
      <c r="D8" t="s">
        <v>63</v>
      </c>
      <c r="E8" t="s">
        <v>29</v>
      </c>
      <c r="F8" t="s">
        <v>64</v>
      </c>
      <c r="G8" t="s">
        <v>36</v>
      </c>
      <c r="H8" t="s">
        <v>65</v>
      </c>
      <c r="I8" t="s">
        <v>33</v>
      </c>
      <c r="J8" s="803">
        <v>1.7037037037037038E-2</v>
      </c>
      <c r="K8">
        <v>8</v>
      </c>
      <c r="L8" t="s">
        <v>715</v>
      </c>
      <c r="M8" s="1">
        <v>457333</v>
      </c>
      <c r="N8" t="s">
        <v>42</v>
      </c>
      <c r="O8">
        <v>320278</v>
      </c>
      <c r="P8">
        <v>199830</v>
      </c>
      <c r="Q8" s="801">
        <v>0.70031683696562463</v>
      </c>
      <c r="S8" s="801">
        <v>0</v>
      </c>
      <c r="T8">
        <v>137055</v>
      </c>
      <c r="U8" s="801">
        <v>0.29968316303437537</v>
      </c>
      <c r="V8" s="749"/>
    </row>
    <row r="9" spans="1:32" x14ac:dyDescent="0.2">
      <c r="A9">
        <v>7</v>
      </c>
      <c r="B9" t="s">
        <v>863</v>
      </c>
      <c r="C9" t="s">
        <v>760</v>
      </c>
      <c r="D9" t="s">
        <v>761</v>
      </c>
      <c r="E9" t="s">
        <v>29</v>
      </c>
      <c r="F9" t="s">
        <v>146</v>
      </c>
      <c r="H9" t="s">
        <v>762</v>
      </c>
      <c r="I9" t="s">
        <v>33</v>
      </c>
      <c r="J9" s="803">
        <v>9.7337962962962959E-3</v>
      </c>
      <c r="K9">
        <v>4</v>
      </c>
      <c r="L9" t="s">
        <v>100</v>
      </c>
      <c r="M9" s="1">
        <v>394771</v>
      </c>
      <c r="N9" t="s">
        <v>751</v>
      </c>
      <c r="O9">
        <v>389361</v>
      </c>
      <c r="Q9" s="801">
        <v>0.98629585253222751</v>
      </c>
      <c r="S9" s="801"/>
      <c r="T9">
        <v>5410</v>
      </c>
      <c r="U9" s="801">
        <v>1.3704147467772456E-2</v>
      </c>
      <c r="V9" s="749">
        <v>4212</v>
      </c>
    </row>
    <row r="10" spans="1:32" x14ac:dyDescent="0.2">
      <c r="A10">
        <v>8</v>
      </c>
      <c r="B10" t="s">
        <v>37</v>
      </c>
      <c r="C10" t="s">
        <v>864</v>
      </c>
      <c r="D10" t="s">
        <v>611</v>
      </c>
      <c r="E10" t="s">
        <v>29</v>
      </c>
      <c r="F10" t="s">
        <v>300</v>
      </c>
      <c r="H10" t="s">
        <v>40</v>
      </c>
      <c r="I10" t="s">
        <v>33</v>
      </c>
      <c r="J10" s="803">
        <v>2.224537037037037E-2</v>
      </c>
      <c r="K10">
        <v>2</v>
      </c>
      <c r="L10" t="s">
        <v>53</v>
      </c>
      <c r="M10" s="1">
        <v>350416</v>
      </c>
      <c r="N10" t="s">
        <v>659</v>
      </c>
      <c r="O10">
        <v>320790</v>
      </c>
      <c r="P10">
        <v>140162</v>
      </c>
      <c r="Q10" s="801">
        <v>0.91545477375462303</v>
      </c>
      <c r="S10" s="801"/>
      <c r="T10">
        <v>29626</v>
      </c>
      <c r="U10" s="801">
        <v>8.4545226245376928E-2</v>
      </c>
      <c r="V10" s="749"/>
    </row>
    <row r="11" spans="1:32" x14ac:dyDescent="0.2">
      <c r="A11">
        <v>9</v>
      </c>
      <c r="B11" t="s">
        <v>55</v>
      </c>
      <c r="C11" t="s">
        <v>56</v>
      </c>
      <c r="D11" t="s">
        <v>509</v>
      </c>
      <c r="E11" t="s">
        <v>29</v>
      </c>
      <c r="F11" t="s">
        <v>30</v>
      </c>
      <c r="G11" t="s">
        <v>31</v>
      </c>
      <c r="H11" t="s">
        <v>74</v>
      </c>
      <c r="I11" t="s">
        <v>33</v>
      </c>
      <c r="J11" s="803">
        <v>1.1354166666666667E-2</v>
      </c>
      <c r="K11">
        <v>27</v>
      </c>
      <c r="L11" t="s">
        <v>34</v>
      </c>
      <c r="M11" s="1">
        <v>335069</v>
      </c>
      <c r="N11" t="s">
        <v>59</v>
      </c>
      <c r="O11">
        <v>198286</v>
      </c>
      <c r="P11">
        <v>79314</v>
      </c>
      <c r="Q11" s="801">
        <v>0.59177661914411661</v>
      </c>
      <c r="R11">
        <v>43015</v>
      </c>
      <c r="S11" s="801">
        <v>0.12837654333883469</v>
      </c>
      <c r="T11">
        <v>93768</v>
      </c>
      <c r="U11" s="801">
        <v>0.27984683751704875</v>
      </c>
      <c r="V11" s="749">
        <v>32929.381950602714</v>
      </c>
    </row>
    <row r="12" spans="1:32" x14ac:dyDescent="0.2">
      <c r="A12">
        <v>10</v>
      </c>
      <c r="B12" t="s">
        <v>66</v>
      </c>
      <c r="C12" t="s">
        <v>67</v>
      </c>
      <c r="D12" t="s">
        <v>68</v>
      </c>
      <c r="E12" t="s">
        <v>29</v>
      </c>
      <c r="F12" t="s">
        <v>64</v>
      </c>
      <c r="G12" t="s">
        <v>85</v>
      </c>
      <c r="H12" t="s">
        <v>69</v>
      </c>
      <c r="I12" t="s">
        <v>33</v>
      </c>
      <c r="J12" s="803">
        <v>2.2164351851851852E-2</v>
      </c>
      <c r="K12">
        <v>4</v>
      </c>
      <c r="L12" t="s">
        <v>715</v>
      </c>
      <c r="M12" s="1">
        <v>332000</v>
      </c>
      <c r="N12" t="s">
        <v>70</v>
      </c>
      <c r="O12">
        <v>173700</v>
      </c>
      <c r="P12">
        <v>22992</v>
      </c>
      <c r="Q12" s="801">
        <v>0.52319277108433737</v>
      </c>
      <c r="R12">
        <v>0</v>
      </c>
      <c r="S12" s="801">
        <v>0</v>
      </c>
      <c r="T12">
        <v>158300</v>
      </c>
      <c r="U12" s="801">
        <v>0.47680722891566263</v>
      </c>
      <c r="V12" s="749">
        <v>71000</v>
      </c>
    </row>
    <row r="13" spans="1:32" x14ac:dyDescent="0.2">
      <c r="A13">
        <v>11</v>
      </c>
      <c r="B13" t="s">
        <v>524</v>
      </c>
      <c r="C13" t="s">
        <v>554</v>
      </c>
      <c r="D13" t="s">
        <v>562</v>
      </c>
      <c r="E13" t="s">
        <v>29</v>
      </c>
      <c r="F13" t="s">
        <v>30</v>
      </c>
      <c r="G13" t="s">
        <v>31</v>
      </c>
      <c r="H13" t="s">
        <v>563</v>
      </c>
      <c r="I13" t="s">
        <v>557</v>
      </c>
      <c r="J13" s="803">
        <v>1.9699074074074074E-2</v>
      </c>
      <c r="K13">
        <v>20</v>
      </c>
      <c r="L13" t="s">
        <v>712</v>
      </c>
      <c r="M13" s="1">
        <v>305401</v>
      </c>
      <c r="N13" t="s">
        <v>47</v>
      </c>
      <c r="O13">
        <v>89288</v>
      </c>
      <c r="P13">
        <v>36637</v>
      </c>
      <c r="Q13" s="801">
        <v>0.2923631553269308</v>
      </c>
      <c r="R13">
        <v>0</v>
      </c>
      <c r="S13" s="801">
        <v>0</v>
      </c>
      <c r="T13">
        <v>216113</v>
      </c>
      <c r="U13" s="801">
        <v>0.7076368446730692</v>
      </c>
      <c r="V13" s="749">
        <v>95762</v>
      </c>
    </row>
    <row r="14" spans="1:32" x14ac:dyDescent="0.2">
      <c r="A14">
        <v>12</v>
      </c>
      <c r="B14" t="s">
        <v>37</v>
      </c>
      <c r="C14" t="s">
        <v>864</v>
      </c>
      <c r="D14" t="s">
        <v>613</v>
      </c>
      <c r="E14" t="s">
        <v>29</v>
      </c>
      <c r="F14" t="s">
        <v>64</v>
      </c>
      <c r="H14" t="s">
        <v>93</v>
      </c>
      <c r="I14" t="s">
        <v>33</v>
      </c>
      <c r="J14" s="803">
        <v>4.0185185185185185E-2</v>
      </c>
      <c r="K14">
        <v>2</v>
      </c>
      <c r="L14" t="s">
        <v>53</v>
      </c>
      <c r="M14" s="1">
        <v>304356</v>
      </c>
      <c r="N14" t="s">
        <v>659</v>
      </c>
      <c r="O14">
        <v>197896</v>
      </c>
      <c r="P14">
        <v>103195</v>
      </c>
      <c r="Q14" s="801">
        <v>0.65021225144238981</v>
      </c>
      <c r="S14" s="801"/>
      <c r="T14">
        <v>106460</v>
      </c>
      <c r="U14" s="801">
        <v>0.34978774855761019</v>
      </c>
      <c r="V14" s="749"/>
    </row>
    <row r="15" spans="1:32" x14ac:dyDescent="0.2">
      <c r="A15">
        <v>13</v>
      </c>
      <c r="B15" t="s">
        <v>48</v>
      </c>
      <c r="C15" t="s">
        <v>49</v>
      </c>
      <c r="D15" t="s">
        <v>79</v>
      </c>
      <c r="E15" t="s">
        <v>29</v>
      </c>
      <c r="F15" t="s">
        <v>80</v>
      </c>
      <c r="G15" t="s">
        <v>81</v>
      </c>
      <c r="H15" t="s">
        <v>725</v>
      </c>
      <c r="I15" t="s">
        <v>52</v>
      </c>
      <c r="J15" s="803">
        <v>3.1631944444444442E-2</v>
      </c>
      <c r="K15">
        <v>2</v>
      </c>
      <c r="L15" t="s">
        <v>53</v>
      </c>
      <c r="M15" s="1">
        <v>293499</v>
      </c>
      <c r="N15" t="s">
        <v>723</v>
      </c>
      <c r="O15">
        <v>212022</v>
      </c>
      <c r="Q15" s="801">
        <v>0.72239428413725426</v>
      </c>
      <c r="S15" s="801"/>
      <c r="T15">
        <v>81477</v>
      </c>
      <c r="U15" s="801">
        <v>0.27760571586274568</v>
      </c>
      <c r="V15" s="749">
        <v>16341</v>
      </c>
    </row>
    <row r="16" spans="1:32" x14ac:dyDescent="0.2">
      <c r="A16">
        <v>14</v>
      </c>
      <c r="B16" t="s">
        <v>524</v>
      </c>
      <c r="C16" t="s">
        <v>554</v>
      </c>
      <c r="D16" t="s">
        <v>286</v>
      </c>
      <c r="E16" t="s">
        <v>29</v>
      </c>
      <c r="F16" t="s">
        <v>30</v>
      </c>
      <c r="H16" t="s">
        <v>565</v>
      </c>
      <c r="I16" t="s">
        <v>557</v>
      </c>
      <c r="J16" s="803">
        <v>3.0624999999999999E-2</v>
      </c>
      <c r="K16">
        <v>20</v>
      </c>
      <c r="L16" t="s">
        <v>712</v>
      </c>
      <c r="M16" s="1">
        <v>253874</v>
      </c>
      <c r="N16" t="s">
        <v>47</v>
      </c>
      <c r="O16">
        <v>61257</v>
      </c>
      <c r="P16">
        <v>25045</v>
      </c>
      <c r="Q16" s="801">
        <v>0.24128898587488282</v>
      </c>
      <c r="R16">
        <v>0</v>
      </c>
      <c r="S16" s="801">
        <v>0</v>
      </c>
      <c r="T16">
        <v>192617</v>
      </c>
      <c r="U16" s="801">
        <v>0.75871101412511721</v>
      </c>
      <c r="V16" s="749">
        <v>89374</v>
      </c>
    </row>
    <row r="17" spans="1:22" x14ac:dyDescent="0.2">
      <c r="A17">
        <v>15</v>
      </c>
      <c r="B17" t="s">
        <v>524</v>
      </c>
      <c r="C17" t="s">
        <v>554</v>
      </c>
      <c r="D17" t="s">
        <v>566</v>
      </c>
      <c r="E17" t="s">
        <v>29</v>
      </c>
      <c r="F17" t="s">
        <v>30</v>
      </c>
      <c r="H17" t="s">
        <v>564</v>
      </c>
      <c r="I17" t="s">
        <v>557</v>
      </c>
      <c r="J17" s="803">
        <v>3.3715277777777775E-2</v>
      </c>
      <c r="K17">
        <v>7</v>
      </c>
      <c r="L17" t="s">
        <v>712</v>
      </c>
      <c r="M17" s="1">
        <v>215861</v>
      </c>
      <c r="N17" t="s">
        <v>47</v>
      </c>
      <c r="O17">
        <v>34320</v>
      </c>
      <c r="P17">
        <v>20090</v>
      </c>
      <c r="Q17" s="801">
        <v>0.15899120267208991</v>
      </c>
      <c r="R17">
        <v>0</v>
      </c>
      <c r="S17" s="801">
        <v>0</v>
      </c>
      <c r="T17">
        <v>181541</v>
      </c>
      <c r="U17" s="801">
        <v>0.84100879732791012</v>
      </c>
      <c r="V17" s="749">
        <v>89165</v>
      </c>
    </row>
    <row r="18" spans="1:22" x14ac:dyDescent="0.2">
      <c r="A18">
        <v>16</v>
      </c>
      <c r="B18" t="s">
        <v>26</v>
      </c>
      <c r="C18" t="s">
        <v>711</v>
      </c>
      <c r="D18" t="s">
        <v>525</v>
      </c>
      <c r="E18" t="s">
        <v>29</v>
      </c>
      <c r="F18" t="s">
        <v>30</v>
      </c>
      <c r="H18" t="s">
        <v>526</v>
      </c>
      <c r="I18" t="s">
        <v>33</v>
      </c>
      <c r="J18" s="803">
        <v>2.8437500000000001E-2</v>
      </c>
      <c r="K18">
        <v>6</v>
      </c>
      <c r="L18" t="s">
        <v>715</v>
      </c>
      <c r="M18" s="1">
        <v>204532</v>
      </c>
      <c r="N18" t="s">
        <v>42</v>
      </c>
      <c r="O18">
        <v>46712</v>
      </c>
      <c r="P18">
        <v>30580</v>
      </c>
      <c r="Q18" s="801">
        <v>0.22838480042242779</v>
      </c>
      <c r="R18">
        <v>14694</v>
      </c>
      <c r="S18" s="801">
        <v>7.1842058944321677E-2</v>
      </c>
      <c r="T18">
        <v>143126</v>
      </c>
      <c r="U18" s="801">
        <v>0.69977314063325058</v>
      </c>
      <c r="V18" s="749"/>
    </row>
    <row r="19" spans="1:22" x14ac:dyDescent="0.2">
      <c r="A19">
        <v>17</v>
      </c>
      <c r="B19" t="s">
        <v>48</v>
      </c>
      <c r="C19" t="s">
        <v>49</v>
      </c>
      <c r="D19" t="s">
        <v>50</v>
      </c>
      <c r="E19" t="s">
        <v>29</v>
      </c>
      <c r="F19" t="s">
        <v>300</v>
      </c>
      <c r="H19" t="s">
        <v>724</v>
      </c>
      <c r="I19" t="s">
        <v>52</v>
      </c>
      <c r="J19" s="803">
        <v>0</v>
      </c>
      <c r="K19">
        <v>0</v>
      </c>
      <c r="L19" t="s">
        <v>53</v>
      </c>
      <c r="M19" s="1">
        <v>198997</v>
      </c>
      <c r="N19" t="s">
        <v>723</v>
      </c>
      <c r="O19">
        <v>150406</v>
      </c>
      <c r="Q19" s="801">
        <v>0.75582043950411315</v>
      </c>
      <c r="S19" s="801"/>
      <c r="T19">
        <v>48591</v>
      </c>
      <c r="U19" s="801">
        <v>0.24417956049588688</v>
      </c>
      <c r="V19" s="749">
        <v>9224</v>
      </c>
    </row>
    <row r="20" spans="1:22" x14ac:dyDescent="0.2">
      <c r="A20">
        <v>18</v>
      </c>
      <c r="B20" t="s">
        <v>26</v>
      </c>
      <c r="C20" t="s">
        <v>711</v>
      </c>
      <c r="D20" t="s">
        <v>71</v>
      </c>
      <c r="E20" t="s">
        <v>29</v>
      </c>
      <c r="F20" t="s">
        <v>30</v>
      </c>
      <c r="H20" t="s">
        <v>72</v>
      </c>
      <c r="I20" t="s">
        <v>33</v>
      </c>
      <c r="J20" s="803">
        <v>3.8784722222222227E-2</v>
      </c>
      <c r="K20">
        <v>5</v>
      </c>
      <c r="L20" t="s">
        <v>712</v>
      </c>
      <c r="M20" s="1">
        <v>198422</v>
      </c>
      <c r="N20" t="s">
        <v>35</v>
      </c>
      <c r="O20">
        <v>48274</v>
      </c>
      <c r="P20" t="s">
        <v>36</v>
      </c>
      <c r="Q20" s="801">
        <v>0.24328955458568102</v>
      </c>
      <c r="R20">
        <v>7253</v>
      </c>
      <c r="S20" s="801">
        <v>3.6553406376309078E-2</v>
      </c>
      <c r="T20">
        <v>142895</v>
      </c>
      <c r="U20" s="801">
        <v>0.72015703903800987</v>
      </c>
      <c r="V20" s="749"/>
    </row>
    <row r="21" spans="1:22" x14ac:dyDescent="0.2">
      <c r="A21">
        <v>19</v>
      </c>
      <c r="B21" t="s">
        <v>66</v>
      </c>
      <c r="C21" t="s">
        <v>67</v>
      </c>
      <c r="D21" t="s">
        <v>591</v>
      </c>
      <c r="E21" t="s">
        <v>29</v>
      </c>
      <c r="F21" t="s">
        <v>64</v>
      </c>
      <c r="H21" t="s">
        <v>592</v>
      </c>
      <c r="I21" t="s">
        <v>33</v>
      </c>
      <c r="J21" s="803">
        <v>0</v>
      </c>
      <c r="K21">
        <v>0</v>
      </c>
      <c r="L21" t="s">
        <v>715</v>
      </c>
      <c r="M21" s="1">
        <v>181785</v>
      </c>
      <c r="N21" t="s">
        <v>70</v>
      </c>
      <c r="O21">
        <v>8285</v>
      </c>
      <c r="P21">
        <v>2425</v>
      </c>
      <c r="Q21" s="801">
        <v>4.5575817586709574E-2</v>
      </c>
      <c r="R21">
        <v>0</v>
      </c>
      <c r="S21" s="801">
        <v>0</v>
      </c>
      <c r="T21">
        <v>173500</v>
      </c>
      <c r="U21" s="801">
        <v>0.95442418241329041</v>
      </c>
      <c r="V21" s="749">
        <v>79800</v>
      </c>
    </row>
    <row r="22" spans="1:22" x14ac:dyDescent="0.2">
      <c r="A22">
        <v>20</v>
      </c>
      <c r="B22" t="s">
        <v>48</v>
      </c>
      <c r="C22" t="s">
        <v>83</v>
      </c>
      <c r="D22" t="s">
        <v>84</v>
      </c>
      <c r="E22" t="s">
        <v>29</v>
      </c>
      <c r="F22" t="s">
        <v>64</v>
      </c>
      <c r="G22" t="s">
        <v>85</v>
      </c>
      <c r="H22" t="s">
        <v>733</v>
      </c>
      <c r="I22" t="s">
        <v>33</v>
      </c>
      <c r="J22" s="803">
        <v>2.2604166666666668E-2</v>
      </c>
      <c r="K22">
        <v>4</v>
      </c>
      <c r="L22" t="s">
        <v>53</v>
      </c>
      <c r="M22" s="1">
        <v>178293</v>
      </c>
      <c r="N22" t="s">
        <v>723</v>
      </c>
      <c r="O22">
        <v>40653</v>
      </c>
      <c r="Q22" s="801">
        <v>0.22801231680436135</v>
      </c>
      <c r="S22" s="801"/>
      <c r="T22">
        <v>137640</v>
      </c>
      <c r="U22" s="801">
        <v>0.7719876831956386</v>
      </c>
      <c r="V22" s="749">
        <v>80523</v>
      </c>
    </row>
    <row r="23" spans="1:22" x14ac:dyDescent="0.2">
      <c r="A23">
        <v>21</v>
      </c>
      <c r="B23" t="s">
        <v>524</v>
      </c>
      <c r="C23" t="s">
        <v>554</v>
      </c>
      <c r="D23" t="s">
        <v>555</v>
      </c>
      <c r="E23" t="s">
        <v>29</v>
      </c>
      <c r="F23" t="s">
        <v>30</v>
      </c>
      <c r="H23" t="s">
        <v>556</v>
      </c>
      <c r="I23" t="s">
        <v>557</v>
      </c>
      <c r="J23" s="803">
        <v>4.103009259259259E-2</v>
      </c>
      <c r="K23">
        <v>3</v>
      </c>
      <c r="L23" t="s">
        <v>712</v>
      </c>
      <c r="M23" s="1">
        <v>170490</v>
      </c>
      <c r="N23" t="s">
        <v>47</v>
      </c>
      <c r="O23">
        <v>69002</v>
      </c>
      <c r="P23">
        <v>54592</v>
      </c>
      <c r="Q23" s="801">
        <v>0.4047275500029327</v>
      </c>
      <c r="R23">
        <v>0</v>
      </c>
      <c r="S23" s="801">
        <v>0</v>
      </c>
      <c r="T23">
        <v>101488</v>
      </c>
      <c r="U23" s="801">
        <v>0.5952724499970673</v>
      </c>
      <c r="V23" s="749">
        <v>46557</v>
      </c>
    </row>
    <row r="24" spans="1:22" x14ac:dyDescent="0.2">
      <c r="A24">
        <v>22</v>
      </c>
      <c r="B24" t="s">
        <v>26</v>
      </c>
      <c r="C24" t="s">
        <v>711</v>
      </c>
      <c r="D24" t="s">
        <v>77</v>
      </c>
      <c r="E24" t="s">
        <v>29</v>
      </c>
      <c r="F24" t="s">
        <v>30</v>
      </c>
      <c r="H24" t="s">
        <v>78</v>
      </c>
      <c r="I24" t="s">
        <v>33</v>
      </c>
      <c r="J24" s="803">
        <v>1.1666666666666667E-2</v>
      </c>
      <c r="K24">
        <v>21</v>
      </c>
      <c r="L24" t="s">
        <v>715</v>
      </c>
      <c r="M24" s="1">
        <v>157576</v>
      </c>
      <c r="N24" t="s">
        <v>42</v>
      </c>
      <c r="O24">
        <v>128262</v>
      </c>
      <c r="P24">
        <v>84296</v>
      </c>
      <c r="Q24" s="801">
        <v>0.81396913235518098</v>
      </c>
      <c r="S24" s="801">
        <v>0</v>
      </c>
      <c r="T24">
        <v>29314</v>
      </c>
      <c r="U24" s="801">
        <v>0.18603086764481902</v>
      </c>
      <c r="V24" s="749"/>
    </row>
    <row r="25" spans="1:22" x14ac:dyDescent="0.2">
      <c r="A25">
        <v>23</v>
      </c>
      <c r="B25" t="s">
        <v>37</v>
      </c>
      <c r="C25" t="s">
        <v>864</v>
      </c>
      <c r="D25" t="s">
        <v>612</v>
      </c>
      <c r="E25" t="s">
        <v>29</v>
      </c>
      <c r="F25" t="s">
        <v>602</v>
      </c>
      <c r="H25" t="s">
        <v>550</v>
      </c>
      <c r="I25" t="s">
        <v>33</v>
      </c>
      <c r="J25" s="803">
        <v>3.0659722222222224E-2</v>
      </c>
      <c r="K25">
        <v>4</v>
      </c>
      <c r="L25" t="s">
        <v>53</v>
      </c>
      <c r="M25" s="749">
        <v>133602</v>
      </c>
      <c r="N25" t="s">
        <v>659</v>
      </c>
      <c r="O25">
        <v>129634</v>
      </c>
      <c r="P25">
        <v>68011</v>
      </c>
      <c r="Q25" s="801">
        <v>0.97029984581069151</v>
      </c>
      <c r="S25" s="801"/>
      <c r="T25">
        <v>3968</v>
      </c>
      <c r="U25" s="801">
        <v>2.9700154189308544E-2</v>
      </c>
      <c r="V25" s="749"/>
    </row>
    <row r="26" spans="1:22" x14ac:dyDescent="0.2">
      <c r="A26">
        <v>24</v>
      </c>
      <c r="B26" t="s">
        <v>26</v>
      </c>
      <c r="C26" t="s">
        <v>711</v>
      </c>
      <c r="D26" t="s">
        <v>94</v>
      </c>
      <c r="E26" t="s">
        <v>29</v>
      </c>
      <c r="F26" t="s">
        <v>308</v>
      </c>
      <c r="H26" t="s">
        <v>96</v>
      </c>
      <c r="I26" t="s">
        <v>33</v>
      </c>
      <c r="J26" s="803">
        <v>5.3402777777777778E-2</v>
      </c>
      <c r="K26">
        <v>4</v>
      </c>
      <c r="L26" t="s">
        <v>715</v>
      </c>
      <c r="M26" s="1">
        <v>130663</v>
      </c>
      <c r="N26" t="s">
        <v>42</v>
      </c>
      <c r="O26">
        <v>110482</v>
      </c>
      <c r="P26">
        <v>77455</v>
      </c>
      <c r="Q26" s="801">
        <v>0.84554923735104814</v>
      </c>
      <c r="S26" s="801">
        <v>0</v>
      </c>
      <c r="T26">
        <v>20181</v>
      </c>
      <c r="U26" s="801">
        <v>0.15445076264895188</v>
      </c>
      <c r="V26" s="749"/>
    </row>
    <row r="27" spans="1:22" x14ac:dyDescent="0.2">
      <c r="A27">
        <v>25</v>
      </c>
      <c r="B27" t="s">
        <v>37</v>
      </c>
      <c r="C27" t="s">
        <v>864</v>
      </c>
      <c r="D27" t="s">
        <v>629</v>
      </c>
      <c r="E27" t="s">
        <v>29</v>
      </c>
      <c r="F27" t="s">
        <v>140</v>
      </c>
      <c r="H27" t="s">
        <v>173</v>
      </c>
      <c r="I27" t="s">
        <v>33</v>
      </c>
      <c r="J27" s="803">
        <v>2.3692129629629629E-2</v>
      </c>
      <c r="K27">
        <v>4</v>
      </c>
      <c r="L27" t="s">
        <v>53</v>
      </c>
      <c r="M27" s="1">
        <v>130196</v>
      </c>
      <c r="N27" t="s">
        <v>659</v>
      </c>
      <c r="O27">
        <v>11414</v>
      </c>
      <c r="P27">
        <v>7542</v>
      </c>
      <c r="Q27" s="801">
        <v>8.7667823896279459E-2</v>
      </c>
      <c r="S27" s="801"/>
      <c r="T27">
        <v>118782</v>
      </c>
      <c r="U27" s="801">
        <v>0.91233217610372053</v>
      </c>
      <c r="V27" s="749"/>
    </row>
    <row r="28" spans="1:22" x14ac:dyDescent="0.2">
      <c r="A28">
        <v>26</v>
      </c>
      <c r="B28" t="s">
        <v>37</v>
      </c>
      <c r="C28" t="s">
        <v>864</v>
      </c>
      <c r="D28" t="s">
        <v>630</v>
      </c>
      <c r="E28" t="s">
        <v>29</v>
      </c>
      <c r="F28" t="s">
        <v>512</v>
      </c>
      <c r="H28" t="s">
        <v>197</v>
      </c>
      <c r="I28" t="s">
        <v>33</v>
      </c>
      <c r="J28" s="803">
        <v>2.2407407407407407E-2</v>
      </c>
      <c r="K28">
        <v>4</v>
      </c>
      <c r="L28" t="s">
        <v>53</v>
      </c>
      <c r="M28" s="1">
        <v>129861</v>
      </c>
      <c r="N28" t="s">
        <v>659</v>
      </c>
      <c r="O28">
        <v>17417</v>
      </c>
      <c r="P28">
        <v>9656</v>
      </c>
      <c r="Q28" s="801">
        <v>0.13412032865910473</v>
      </c>
      <c r="S28" s="801"/>
      <c r="T28">
        <v>112444</v>
      </c>
      <c r="U28" s="801">
        <v>0.86587967134089527</v>
      </c>
      <c r="V28" s="749"/>
    </row>
    <row r="29" spans="1:22" x14ac:dyDescent="0.2">
      <c r="A29">
        <v>27</v>
      </c>
      <c r="B29" t="s">
        <v>863</v>
      </c>
      <c r="C29" t="s">
        <v>770</v>
      </c>
      <c r="D29" t="s">
        <v>871</v>
      </c>
      <c r="E29" t="s">
        <v>29</v>
      </c>
      <c r="F29" t="s">
        <v>30</v>
      </c>
      <c r="H29" t="s">
        <v>774</v>
      </c>
      <c r="I29" t="s">
        <v>33</v>
      </c>
      <c r="J29" s="803">
        <v>2.7719907407407408E-2</v>
      </c>
      <c r="K29">
        <v>8</v>
      </c>
      <c r="L29" t="s">
        <v>100</v>
      </c>
      <c r="M29" s="1">
        <v>129599</v>
      </c>
      <c r="N29" t="s">
        <v>751</v>
      </c>
      <c r="O29">
        <v>22108</v>
      </c>
      <c r="Q29" s="801">
        <v>0.17058773601648161</v>
      </c>
      <c r="S29" s="801"/>
      <c r="T29">
        <v>107491</v>
      </c>
      <c r="U29" s="801">
        <v>0.82941226398351842</v>
      </c>
      <c r="V29" s="749">
        <v>72900</v>
      </c>
    </row>
    <row r="30" spans="1:22" x14ac:dyDescent="0.2">
      <c r="A30">
        <v>28</v>
      </c>
      <c r="B30" t="s">
        <v>55</v>
      </c>
      <c r="C30" t="s">
        <v>56</v>
      </c>
      <c r="D30" t="s">
        <v>677</v>
      </c>
      <c r="E30" t="s">
        <v>29</v>
      </c>
      <c r="F30" t="s">
        <v>318</v>
      </c>
      <c r="H30" t="s">
        <v>697</v>
      </c>
      <c r="I30" t="s">
        <v>33</v>
      </c>
      <c r="J30" s="803">
        <v>2.5703125E-2</v>
      </c>
      <c r="K30">
        <v>4</v>
      </c>
      <c r="L30" t="s">
        <v>34</v>
      </c>
      <c r="M30" s="797">
        <f t="shared" ref="M30" si="0">O30+R30+T30</f>
        <v>127807.20999999999</v>
      </c>
      <c r="N30" t="s">
        <v>889</v>
      </c>
      <c r="O30">
        <v>48333.21</v>
      </c>
      <c r="P30">
        <v>19333</v>
      </c>
      <c r="Q30" s="801">
        <v>0.37817279635475964</v>
      </c>
      <c r="R30">
        <v>6831</v>
      </c>
      <c r="S30" s="801">
        <v>5.3447688905813688E-2</v>
      </c>
      <c r="T30">
        <v>72643</v>
      </c>
      <c r="U30" s="801">
        <v>0.56837951473942672</v>
      </c>
      <c r="V30" s="749">
        <v>41299</v>
      </c>
    </row>
    <row r="31" spans="1:22" x14ac:dyDescent="0.2">
      <c r="A31">
        <v>29</v>
      </c>
      <c r="B31" t="s">
        <v>55</v>
      </c>
      <c r="C31" t="s">
        <v>56</v>
      </c>
      <c r="D31" t="s">
        <v>713</v>
      </c>
      <c r="E31" t="s">
        <v>29</v>
      </c>
      <c r="F31" t="s">
        <v>308</v>
      </c>
      <c r="G31" t="s">
        <v>453</v>
      </c>
      <c r="H31" t="s">
        <v>714</v>
      </c>
      <c r="I31" t="s">
        <v>33</v>
      </c>
      <c r="J31" s="803">
        <v>3.335648148148148E-2</v>
      </c>
      <c r="K31">
        <v>2</v>
      </c>
      <c r="L31" t="s">
        <v>34</v>
      </c>
      <c r="M31" s="1">
        <v>121708</v>
      </c>
      <c r="N31" t="s">
        <v>889</v>
      </c>
      <c r="O31">
        <v>23810</v>
      </c>
      <c r="P31">
        <v>9524</v>
      </c>
      <c r="Q31" s="801">
        <v>0.19563216879744963</v>
      </c>
      <c r="R31">
        <v>2540</v>
      </c>
      <c r="S31" s="801">
        <v>2.0869622374864429E-2</v>
      </c>
      <c r="T31">
        <v>95358</v>
      </c>
      <c r="U31" s="801">
        <v>0.78349820882768595</v>
      </c>
      <c r="V31" s="749">
        <v>57389</v>
      </c>
    </row>
    <row r="32" spans="1:22" x14ac:dyDescent="0.2">
      <c r="A32">
        <v>30</v>
      </c>
      <c r="B32" t="s">
        <v>48</v>
      </c>
      <c r="C32" t="s">
        <v>48</v>
      </c>
      <c r="D32" t="s">
        <v>705</v>
      </c>
      <c r="E32" t="s">
        <v>29</v>
      </c>
      <c r="F32" t="s">
        <v>146</v>
      </c>
      <c r="G32" t="s">
        <v>167</v>
      </c>
      <c r="H32" t="s">
        <v>706</v>
      </c>
      <c r="I32" t="s">
        <v>33</v>
      </c>
      <c r="J32" s="803">
        <v>3.5451388888888886E-2</v>
      </c>
      <c r="K32">
        <v>11</v>
      </c>
      <c r="L32" t="s">
        <v>53</v>
      </c>
      <c r="M32" s="1">
        <v>103420</v>
      </c>
      <c r="N32" t="s">
        <v>723</v>
      </c>
      <c r="O32">
        <v>45329</v>
      </c>
      <c r="Q32" s="801">
        <v>0.43830013537033458</v>
      </c>
      <c r="S32" s="801"/>
      <c r="T32">
        <v>58091</v>
      </c>
      <c r="U32" s="801">
        <v>0.56169986462966548</v>
      </c>
      <c r="V32" s="749">
        <v>13230</v>
      </c>
    </row>
    <row r="33" spans="1:22" x14ac:dyDescent="0.2">
      <c r="A33">
        <v>31</v>
      </c>
      <c r="B33" t="s">
        <v>37</v>
      </c>
      <c r="C33" t="s">
        <v>864</v>
      </c>
      <c r="D33" t="s">
        <v>716</v>
      </c>
      <c r="E33" t="s">
        <v>29</v>
      </c>
      <c r="F33" t="s">
        <v>308</v>
      </c>
      <c r="H33" t="s">
        <v>717</v>
      </c>
      <c r="I33" t="s">
        <v>33</v>
      </c>
      <c r="J33" s="803">
        <v>1.6967592592592593E-2</v>
      </c>
      <c r="K33">
        <v>5</v>
      </c>
      <c r="L33" t="s">
        <v>53</v>
      </c>
      <c r="M33" s="1">
        <v>101525</v>
      </c>
      <c r="N33" t="s">
        <v>659</v>
      </c>
      <c r="O33">
        <v>101525</v>
      </c>
      <c r="P33">
        <v>50258</v>
      </c>
      <c r="Q33" s="801">
        <v>1</v>
      </c>
      <c r="S33" s="801"/>
      <c r="U33" s="801">
        <v>0</v>
      </c>
      <c r="V33" s="749"/>
    </row>
    <row r="34" spans="1:22" x14ac:dyDescent="0.2">
      <c r="A34">
        <v>32</v>
      </c>
      <c r="B34" t="s">
        <v>863</v>
      </c>
      <c r="C34" t="s">
        <v>786</v>
      </c>
      <c r="D34" t="s">
        <v>787</v>
      </c>
      <c r="E34" t="s">
        <v>29</v>
      </c>
      <c r="F34" t="s">
        <v>309</v>
      </c>
      <c r="G34" t="s">
        <v>376</v>
      </c>
      <c r="H34" t="s">
        <v>788</v>
      </c>
      <c r="I34" t="s">
        <v>33</v>
      </c>
      <c r="J34" s="803">
        <v>3.1365740740740743E-2</v>
      </c>
      <c r="K34">
        <v>1</v>
      </c>
      <c r="L34" t="s">
        <v>712</v>
      </c>
      <c r="M34" s="1">
        <v>94510</v>
      </c>
      <c r="N34" t="s">
        <v>751</v>
      </c>
      <c r="O34">
        <v>94510</v>
      </c>
      <c r="Q34" s="801">
        <v>1</v>
      </c>
      <c r="S34" s="801"/>
      <c r="U34" s="801"/>
      <c r="V34" s="749"/>
    </row>
    <row r="35" spans="1:22" x14ac:dyDescent="0.2">
      <c r="A35">
        <v>33</v>
      </c>
      <c r="B35" t="s">
        <v>26</v>
      </c>
      <c r="C35" t="s">
        <v>711</v>
      </c>
      <c r="D35" t="s">
        <v>865</v>
      </c>
      <c r="E35" t="s">
        <v>29</v>
      </c>
      <c r="H35" t="s">
        <v>866</v>
      </c>
      <c r="I35" t="s">
        <v>33</v>
      </c>
      <c r="J35" s="803">
        <v>8.5300925925925926E-3</v>
      </c>
      <c r="K35">
        <v>4</v>
      </c>
      <c r="L35" t="s">
        <v>715</v>
      </c>
      <c r="M35" s="1">
        <v>86682</v>
      </c>
      <c r="N35" t="s">
        <v>42</v>
      </c>
      <c r="O35">
        <v>84806</v>
      </c>
      <c r="P35">
        <v>71787</v>
      </c>
      <c r="Q35" s="801">
        <v>0.97835767518054495</v>
      </c>
      <c r="S35" s="801">
        <v>0</v>
      </c>
      <c r="T35">
        <v>1876</v>
      </c>
      <c r="U35" s="801">
        <v>2.1642324819455019E-2</v>
      </c>
      <c r="V35" s="749"/>
    </row>
    <row r="36" spans="1:22" x14ac:dyDescent="0.2">
      <c r="A36">
        <v>34</v>
      </c>
      <c r="B36" t="s">
        <v>48</v>
      </c>
      <c r="C36" t="s">
        <v>83</v>
      </c>
      <c r="D36" t="s">
        <v>115</v>
      </c>
      <c r="E36" t="s">
        <v>29</v>
      </c>
      <c r="F36" t="s">
        <v>64</v>
      </c>
      <c r="G36" t="s">
        <v>85</v>
      </c>
      <c r="H36" t="s">
        <v>732</v>
      </c>
      <c r="I36" t="s">
        <v>33</v>
      </c>
      <c r="J36" s="803">
        <v>2.3020833333333334E-2</v>
      </c>
      <c r="K36">
        <v>4</v>
      </c>
      <c r="L36" t="s">
        <v>53</v>
      </c>
      <c r="M36" s="1">
        <v>85085</v>
      </c>
      <c r="N36" t="s">
        <v>723</v>
      </c>
      <c r="O36">
        <v>36742</v>
      </c>
      <c r="Q36" s="801">
        <v>0.43182699653287887</v>
      </c>
      <c r="S36" s="801"/>
      <c r="T36">
        <v>48343</v>
      </c>
      <c r="U36" s="801">
        <v>0.56817300346712107</v>
      </c>
      <c r="V36" s="749">
        <v>21116</v>
      </c>
    </row>
    <row r="37" spans="1:22" x14ac:dyDescent="0.2">
      <c r="A37">
        <v>35</v>
      </c>
      <c r="B37" t="s">
        <v>48</v>
      </c>
      <c r="C37" t="s">
        <v>133</v>
      </c>
      <c r="D37" t="s">
        <v>575</v>
      </c>
      <c r="E37" t="s">
        <v>29</v>
      </c>
      <c r="F37" t="s">
        <v>308</v>
      </c>
      <c r="H37" t="s">
        <v>739</v>
      </c>
      <c r="I37" t="s">
        <v>33</v>
      </c>
      <c r="J37" s="803">
        <v>3.197916666666667E-2</v>
      </c>
      <c r="K37">
        <v>11</v>
      </c>
      <c r="L37" t="s">
        <v>53</v>
      </c>
      <c r="M37" s="1">
        <v>82259</v>
      </c>
      <c r="N37" t="s">
        <v>723</v>
      </c>
      <c r="O37">
        <v>52492</v>
      </c>
      <c r="Q37" s="801">
        <v>0.63813078204208662</v>
      </c>
      <c r="S37" s="801"/>
      <c r="T37">
        <v>29767</v>
      </c>
      <c r="U37" s="801">
        <v>0.36186921795791344</v>
      </c>
      <c r="V37" s="749">
        <v>11700</v>
      </c>
    </row>
    <row r="38" spans="1:22" x14ac:dyDescent="0.2">
      <c r="A38">
        <v>36</v>
      </c>
      <c r="B38" t="s">
        <v>48</v>
      </c>
      <c r="C38" t="s">
        <v>48</v>
      </c>
      <c r="D38" t="s">
        <v>654</v>
      </c>
      <c r="E38" t="s">
        <v>29</v>
      </c>
      <c r="F38" t="s">
        <v>146</v>
      </c>
      <c r="G38" t="s">
        <v>743</v>
      </c>
      <c r="H38" t="s">
        <v>744</v>
      </c>
      <c r="I38" t="s">
        <v>33</v>
      </c>
      <c r="J38" s="803">
        <v>2.4594907407407409E-2</v>
      </c>
      <c r="K38">
        <v>35</v>
      </c>
      <c r="L38" t="s">
        <v>53</v>
      </c>
      <c r="M38" s="1">
        <v>79042</v>
      </c>
      <c r="N38" t="s">
        <v>723</v>
      </c>
      <c r="O38">
        <v>39442</v>
      </c>
      <c r="Q38" s="801">
        <v>0.49900053136307282</v>
      </c>
      <c r="S38" s="801"/>
      <c r="T38">
        <v>39600</v>
      </c>
      <c r="U38" s="801">
        <v>0.50099946863692724</v>
      </c>
      <c r="V38" s="749">
        <v>13472</v>
      </c>
    </row>
    <row r="39" spans="1:22" x14ac:dyDescent="0.2">
      <c r="A39">
        <v>37</v>
      </c>
      <c r="B39" t="s">
        <v>26</v>
      </c>
      <c r="C39" t="s">
        <v>711</v>
      </c>
      <c r="D39" t="s">
        <v>101</v>
      </c>
      <c r="E39" t="s">
        <v>29</v>
      </c>
      <c r="F39" t="s">
        <v>102</v>
      </c>
      <c r="H39" t="s">
        <v>103</v>
      </c>
      <c r="I39" t="s">
        <v>33</v>
      </c>
      <c r="J39" s="803">
        <v>3.4108796296296297E-2</v>
      </c>
      <c r="K39">
        <v>4</v>
      </c>
      <c r="L39" t="s">
        <v>715</v>
      </c>
      <c r="M39" s="1">
        <v>74235</v>
      </c>
      <c r="N39" t="s">
        <v>42</v>
      </c>
      <c r="O39">
        <v>61363</v>
      </c>
      <c r="P39">
        <v>34574</v>
      </c>
      <c r="Q39" s="801">
        <v>0.82660470128645513</v>
      </c>
      <c r="R39">
        <v>1435</v>
      </c>
      <c r="S39" s="801">
        <v>1.933050447901933E-2</v>
      </c>
      <c r="T39">
        <v>11437</v>
      </c>
      <c r="U39" s="801">
        <v>0.15406479423452549</v>
      </c>
      <c r="V39" s="749"/>
    </row>
    <row r="40" spans="1:22" x14ac:dyDescent="0.2">
      <c r="A40">
        <v>38</v>
      </c>
      <c r="B40" t="s">
        <v>37</v>
      </c>
      <c r="C40" t="s">
        <v>864</v>
      </c>
      <c r="D40" t="s">
        <v>625</v>
      </c>
      <c r="E40" t="s">
        <v>29</v>
      </c>
      <c r="F40" t="s">
        <v>64</v>
      </c>
      <c r="G40" t="s">
        <v>85</v>
      </c>
      <c r="H40" t="s">
        <v>870</v>
      </c>
      <c r="I40" t="s">
        <v>33</v>
      </c>
      <c r="J40" s="803">
        <v>2.0347222222222221E-2</v>
      </c>
      <c r="K40">
        <v>1</v>
      </c>
      <c r="L40" t="s">
        <v>53</v>
      </c>
      <c r="M40" s="1">
        <v>72972</v>
      </c>
      <c r="N40" t="s">
        <v>659</v>
      </c>
      <c r="O40">
        <v>28352</v>
      </c>
      <c r="P40">
        <v>10493</v>
      </c>
      <c r="Q40" s="801">
        <v>0.38853258784191197</v>
      </c>
      <c r="S40" s="801"/>
      <c r="T40">
        <v>44620</v>
      </c>
      <c r="U40" s="801">
        <v>0.61146741215808809</v>
      </c>
      <c r="V40" s="749"/>
    </row>
    <row r="41" spans="1:22" x14ac:dyDescent="0.2">
      <c r="A41">
        <v>39</v>
      </c>
      <c r="B41" t="s">
        <v>37</v>
      </c>
      <c r="C41" t="s">
        <v>864</v>
      </c>
      <c r="D41" t="s">
        <v>867</v>
      </c>
      <c r="E41" t="s">
        <v>29</v>
      </c>
      <c r="F41" t="s">
        <v>64</v>
      </c>
      <c r="G41" t="s">
        <v>85</v>
      </c>
      <c r="H41" t="s">
        <v>868</v>
      </c>
      <c r="I41" t="s">
        <v>33</v>
      </c>
      <c r="J41" s="803">
        <v>2.8726851851851851E-2</v>
      </c>
      <c r="K41">
        <v>2</v>
      </c>
      <c r="L41" t="s">
        <v>53</v>
      </c>
      <c r="M41" s="1">
        <v>72620</v>
      </c>
      <c r="N41" t="s">
        <v>659</v>
      </c>
      <c r="O41">
        <v>34275</v>
      </c>
      <c r="P41">
        <v>16331</v>
      </c>
      <c r="Q41" s="801">
        <v>0.47197741668961718</v>
      </c>
      <c r="S41" s="801"/>
      <c r="T41">
        <v>38345</v>
      </c>
      <c r="U41" s="801">
        <v>0.52802258331038276</v>
      </c>
      <c r="V41" s="749"/>
    </row>
    <row r="42" spans="1:22" x14ac:dyDescent="0.2">
      <c r="A42">
        <v>40</v>
      </c>
      <c r="B42" t="s">
        <v>26</v>
      </c>
      <c r="C42" t="s">
        <v>711</v>
      </c>
      <c r="D42" t="s">
        <v>139</v>
      </c>
      <c r="E42" t="s">
        <v>29</v>
      </c>
      <c r="F42" t="s">
        <v>140</v>
      </c>
      <c r="H42" t="s">
        <v>141</v>
      </c>
      <c r="I42" t="s">
        <v>33</v>
      </c>
      <c r="J42" s="803">
        <v>2.8472222222222222E-2</v>
      </c>
      <c r="K42">
        <v>4</v>
      </c>
      <c r="L42" t="s">
        <v>715</v>
      </c>
      <c r="M42" s="1">
        <v>71299</v>
      </c>
      <c r="N42" t="s">
        <v>42</v>
      </c>
      <c r="O42">
        <v>19992</v>
      </c>
      <c r="P42">
        <v>12989</v>
      </c>
      <c r="Q42" s="801">
        <v>0.28039663950406035</v>
      </c>
      <c r="R42">
        <v>1313</v>
      </c>
      <c r="S42" s="801">
        <v>1.8415405545659826E-2</v>
      </c>
      <c r="T42">
        <v>49994</v>
      </c>
      <c r="U42" s="801">
        <v>0.70118795495027986</v>
      </c>
      <c r="V42" s="749"/>
    </row>
    <row r="43" spans="1:22" x14ac:dyDescent="0.2">
      <c r="A43">
        <v>41</v>
      </c>
      <c r="B43" t="s">
        <v>37</v>
      </c>
      <c r="C43" t="s">
        <v>864</v>
      </c>
      <c r="D43" t="s">
        <v>702</v>
      </c>
      <c r="E43" t="s">
        <v>29</v>
      </c>
      <c r="F43" t="s">
        <v>140</v>
      </c>
      <c r="G43" t="s">
        <v>172</v>
      </c>
      <c r="H43" t="s">
        <v>703</v>
      </c>
      <c r="I43" t="s">
        <v>33</v>
      </c>
      <c r="J43" s="803">
        <v>3.6655092592592593E-2</v>
      </c>
      <c r="L43" t="s">
        <v>53</v>
      </c>
      <c r="M43" s="1">
        <v>66154</v>
      </c>
      <c r="N43" t="s">
        <v>659</v>
      </c>
      <c r="O43">
        <v>336</v>
      </c>
      <c r="P43">
        <v>267</v>
      </c>
      <c r="Q43" s="801">
        <v>5.0790579556791726E-3</v>
      </c>
      <c r="S43" s="801"/>
      <c r="T43">
        <v>65818</v>
      </c>
      <c r="U43" s="801">
        <v>0.9949209420443208</v>
      </c>
      <c r="V43" s="749"/>
    </row>
    <row r="44" spans="1:22" x14ac:dyDescent="0.2">
      <c r="A44">
        <v>42</v>
      </c>
      <c r="B44" t="s">
        <v>26</v>
      </c>
      <c r="C44" t="s">
        <v>711</v>
      </c>
      <c r="D44" t="s">
        <v>149</v>
      </c>
      <c r="E44" t="s">
        <v>29</v>
      </c>
      <c r="F44" t="s">
        <v>746</v>
      </c>
      <c r="H44" t="s">
        <v>151</v>
      </c>
      <c r="I44" t="s">
        <v>33</v>
      </c>
      <c r="J44" s="803">
        <v>4.7615740740740743E-2</v>
      </c>
      <c r="K44">
        <v>4</v>
      </c>
      <c r="L44" t="s">
        <v>715</v>
      </c>
      <c r="M44" s="1">
        <v>65714</v>
      </c>
      <c r="N44" t="s">
        <v>42</v>
      </c>
      <c r="O44">
        <v>58459</v>
      </c>
      <c r="P44">
        <v>47111</v>
      </c>
      <c r="Q44" s="801">
        <v>0.88959734607541774</v>
      </c>
      <c r="S44" s="801">
        <v>0</v>
      </c>
      <c r="T44">
        <v>7255</v>
      </c>
      <c r="U44" s="801">
        <v>0.11040265392458228</v>
      </c>
      <c r="V44" s="749"/>
    </row>
    <row r="45" spans="1:22" x14ac:dyDescent="0.2">
      <c r="A45">
        <v>43</v>
      </c>
      <c r="B45" t="s">
        <v>37</v>
      </c>
      <c r="C45" t="s">
        <v>864</v>
      </c>
      <c r="D45" t="s">
        <v>719</v>
      </c>
      <c r="E45" t="s">
        <v>29</v>
      </c>
      <c r="F45" t="s">
        <v>308</v>
      </c>
      <c r="H45" t="s">
        <v>687</v>
      </c>
      <c r="I45" t="s">
        <v>33</v>
      </c>
      <c r="J45" s="803">
        <v>3.9456018518518522E-2</v>
      </c>
      <c r="K45">
        <v>1</v>
      </c>
      <c r="L45" t="s">
        <v>53</v>
      </c>
      <c r="M45" s="1">
        <v>64335</v>
      </c>
      <c r="N45" t="s">
        <v>659</v>
      </c>
      <c r="O45">
        <v>8750</v>
      </c>
      <c r="P45">
        <v>4935</v>
      </c>
      <c r="Q45" s="801">
        <v>0.13600683920105697</v>
      </c>
      <c r="S45" s="801"/>
      <c r="T45">
        <v>55585</v>
      </c>
      <c r="U45" s="801">
        <v>0.86399316079894306</v>
      </c>
      <c r="V45" s="749"/>
    </row>
    <row r="46" spans="1:22" x14ac:dyDescent="0.2">
      <c r="A46">
        <v>44</v>
      </c>
      <c r="B46" t="s">
        <v>37</v>
      </c>
      <c r="C46" t="s">
        <v>864</v>
      </c>
      <c r="D46" t="s">
        <v>129</v>
      </c>
      <c r="E46" t="s">
        <v>29</v>
      </c>
      <c r="F46" t="s">
        <v>512</v>
      </c>
      <c r="H46" t="s">
        <v>132</v>
      </c>
      <c r="I46" t="s">
        <v>33</v>
      </c>
      <c r="J46" s="803">
        <v>2.0590277777777777E-2</v>
      </c>
      <c r="K46">
        <v>4</v>
      </c>
      <c r="L46" t="s">
        <v>53</v>
      </c>
      <c r="M46" s="1">
        <v>59946</v>
      </c>
      <c r="N46" t="s">
        <v>659</v>
      </c>
      <c r="O46">
        <v>39523</v>
      </c>
      <c r="P46">
        <v>20768</v>
      </c>
      <c r="Q46" s="801">
        <v>0.65931004570780372</v>
      </c>
      <c r="S46" s="801"/>
      <c r="T46">
        <v>20423</v>
      </c>
      <c r="U46" s="801">
        <v>0.34068995429219628</v>
      </c>
      <c r="V46" s="749"/>
    </row>
    <row r="47" spans="1:22" x14ac:dyDescent="0.2">
      <c r="A47">
        <v>45</v>
      </c>
      <c r="B47" t="s">
        <v>37</v>
      </c>
      <c r="C47" t="s">
        <v>864</v>
      </c>
      <c r="D47" t="s">
        <v>614</v>
      </c>
      <c r="E47" t="s">
        <v>29</v>
      </c>
      <c r="F47" t="s">
        <v>308</v>
      </c>
      <c r="H47" t="s">
        <v>106</v>
      </c>
      <c r="I47" t="s">
        <v>33</v>
      </c>
      <c r="J47" s="803">
        <v>3.858796296296297E-2</v>
      </c>
      <c r="K47">
        <v>2</v>
      </c>
      <c r="L47" t="s">
        <v>53</v>
      </c>
      <c r="M47" s="1">
        <v>57302</v>
      </c>
      <c r="N47" t="s">
        <v>659</v>
      </c>
      <c r="O47">
        <v>52136</v>
      </c>
      <c r="P47">
        <v>31519</v>
      </c>
      <c r="Q47" s="801">
        <v>0.9098460786709015</v>
      </c>
      <c r="S47" s="801"/>
      <c r="T47">
        <v>5166</v>
      </c>
      <c r="U47" s="801">
        <v>9.0153921329098455E-2</v>
      </c>
      <c r="V47" s="749"/>
    </row>
    <row r="48" spans="1:22" x14ac:dyDescent="0.2">
      <c r="A48">
        <v>46</v>
      </c>
      <c r="B48" t="s">
        <v>37</v>
      </c>
      <c r="C48" t="s">
        <v>864</v>
      </c>
      <c r="D48" t="s">
        <v>679</v>
      </c>
      <c r="E48" t="s">
        <v>29</v>
      </c>
      <c r="F48" t="s">
        <v>146</v>
      </c>
      <c r="G48" t="s">
        <v>680</v>
      </c>
      <c r="H48" t="s">
        <v>681</v>
      </c>
      <c r="I48" t="s">
        <v>33</v>
      </c>
      <c r="J48" s="803">
        <v>2.8182870370370372E-2</v>
      </c>
      <c r="K48">
        <v>6</v>
      </c>
      <c r="L48" t="s">
        <v>53</v>
      </c>
      <c r="M48" s="1">
        <v>54421</v>
      </c>
      <c r="N48" t="s">
        <v>659</v>
      </c>
      <c r="O48">
        <v>20719</v>
      </c>
      <c r="P48">
        <v>13457</v>
      </c>
      <c r="Q48" s="801">
        <v>0.38071700262766212</v>
      </c>
      <c r="S48" s="801"/>
      <c r="T48">
        <v>33702</v>
      </c>
      <c r="U48" s="801">
        <v>0.61928299737233783</v>
      </c>
      <c r="V48" s="749"/>
    </row>
    <row r="49" spans="1:22" x14ac:dyDescent="0.2">
      <c r="A49">
        <v>47</v>
      </c>
      <c r="B49" t="s">
        <v>863</v>
      </c>
      <c r="C49" t="s">
        <v>763</v>
      </c>
      <c r="D49" t="s">
        <v>887</v>
      </c>
      <c r="E49" t="s">
        <v>29</v>
      </c>
      <c r="F49" t="s">
        <v>308</v>
      </c>
      <c r="H49" t="s">
        <v>888</v>
      </c>
      <c r="I49" t="s">
        <v>33</v>
      </c>
      <c r="J49" s="803">
        <v>2.2407407407407407E-2</v>
      </c>
      <c r="K49">
        <v>2</v>
      </c>
      <c r="L49" t="s">
        <v>100</v>
      </c>
      <c r="M49" s="1">
        <v>53980</v>
      </c>
      <c r="N49" t="s">
        <v>751</v>
      </c>
      <c r="O49">
        <v>33</v>
      </c>
      <c r="Q49" s="801">
        <v>6.1133753241941465E-4</v>
      </c>
      <c r="S49" s="801"/>
      <c r="T49">
        <v>53947</v>
      </c>
      <c r="U49" s="801">
        <v>0.99938866246758062</v>
      </c>
      <c r="V49" s="749">
        <v>28940</v>
      </c>
    </row>
    <row r="50" spans="1:22" x14ac:dyDescent="0.2">
      <c r="A50">
        <v>48</v>
      </c>
      <c r="B50" t="s">
        <v>863</v>
      </c>
      <c r="C50" t="s">
        <v>748</v>
      </c>
      <c r="D50" t="s">
        <v>756</v>
      </c>
      <c r="E50" t="s">
        <v>29</v>
      </c>
      <c r="F50" t="s">
        <v>64</v>
      </c>
      <c r="G50" t="s">
        <v>85</v>
      </c>
      <c r="H50" t="s">
        <v>757</v>
      </c>
      <c r="I50" t="s">
        <v>33</v>
      </c>
      <c r="J50" s="803"/>
      <c r="K50">
        <v>0</v>
      </c>
      <c r="L50" t="s">
        <v>100</v>
      </c>
      <c r="M50" s="1">
        <v>50457</v>
      </c>
      <c r="N50" t="s">
        <v>751</v>
      </c>
      <c r="O50">
        <v>48036</v>
      </c>
      <c r="Q50" s="801">
        <v>0.95201855044889705</v>
      </c>
      <c r="S50" s="801"/>
      <c r="T50">
        <v>2421</v>
      </c>
      <c r="U50" s="801">
        <v>4.7981449551102923E-2</v>
      </c>
      <c r="V50" s="749">
        <v>1777</v>
      </c>
    </row>
    <row r="51" spans="1:22" x14ac:dyDescent="0.2">
      <c r="A51">
        <v>49</v>
      </c>
      <c r="B51" t="s">
        <v>37</v>
      </c>
      <c r="C51" t="s">
        <v>864</v>
      </c>
      <c r="D51" t="s">
        <v>619</v>
      </c>
      <c r="E51" t="s">
        <v>29</v>
      </c>
      <c r="F51" t="s">
        <v>146</v>
      </c>
      <c r="G51" t="s">
        <v>167</v>
      </c>
      <c r="H51" t="s">
        <v>545</v>
      </c>
      <c r="I51" t="s">
        <v>33</v>
      </c>
      <c r="J51" s="803"/>
      <c r="K51">
        <v>0</v>
      </c>
      <c r="L51" t="s">
        <v>53</v>
      </c>
      <c r="M51" s="1">
        <v>50234</v>
      </c>
      <c r="N51" t="s">
        <v>659</v>
      </c>
      <c r="O51">
        <v>10807</v>
      </c>
      <c r="P51">
        <v>4626</v>
      </c>
      <c r="Q51" s="801">
        <v>0.21513317673289006</v>
      </c>
      <c r="S51" s="801"/>
      <c r="T51">
        <v>39427</v>
      </c>
      <c r="U51" s="801">
        <v>0.78486682326710988</v>
      </c>
      <c r="V51" s="749"/>
    </row>
    <row r="52" spans="1:22" x14ac:dyDescent="0.2">
      <c r="A52">
        <v>50</v>
      </c>
      <c r="B52" t="s">
        <v>37</v>
      </c>
      <c r="C52" t="s">
        <v>864</v>
      </c>
      <c r="D52" t="s">
        <v>616</v>
      </c>
      <c r="E52" t="s">
        <v>29</v>
      </c>
      <c r="F52" t="s">
        <v>318</v>
      </c>
      <c r="H52" t="s">
        <v>123</v>
      </c>
      <c r="I52" t="s">
        <v>33</v>
      </c>
      <c r="J52" s="803">
        <v>3.1979166666666663E-2</v>
      </c>
      <c r="K52">
        <v>4</v>
      </c>
      <c r="L52" t="s">
        <v>53</v>
      </c>
      <c r="M52" s="1">
        <v>49086</v>
      </c>
      <c r="N52" t="s">
        <v>659</v>
      </c>
      <c r="O52">
        <v>46061</v>
      </c>
      <c r="P52">
        <v>26319</v>
      </c>
      <c r="Q52" s="801">
        <v>0.93837346697632729</v>
      </c>
      <c r="S52" s="801"/>
      <c r="T52">
        <v>3025</v>
      </c>
      <c r="U52" s="801">
        <v>6.1626533023672735E-2</v>
      </c>
      <c r="V52" s="749"/>
    </row>
    <row r="53" spans="1:22" x14ac:dyDescent="0.2">
      <c r="A53">
        <v>51</v>
      </c>
      <c r="B53" t="s">
        <v>863</v>
      </c>
      <c r="C53" t="s">
        <v>778</v>
      </c>
      <c r="D53" t="s">
        <v>779</v>
      </c>
      <c r="E53" t="s">
        <v>29</v>
      </c>
      <c r="F53" t="s">
        <v>140</v>
      </c>
      <c r="G53" t="s">
        <v>340</v>
      </c>
      <c r="H53" t="s">
        <v>780</v>
      </c>
      <c r="I53" t="s">
        <v>33</v>
      </c>
      <c r="J53" s="803">
        <v>2.1157407407407406E-2</v>
      </c>
      <c r="K53">
        <v>20</v>
      </c>
      <c r="L53" t="s">
        <v>100</v>
      </c>
      <c r="M53" s="1">
        <v>46665</v>
      </c>
      <c r="N53" t="s">
        <v>751</v>
      </c>
      <c r="O53">
        <v>4165</v>
      </c>
      <c r="Q53" s="801">
        <v>8.9253187613843349E-2</v>
      </c>
      <c r="S53" s="801"/>
      <c r="T53">
        <v>42500</v>
      </c>
      <c r="U53" s="801">
        <v>0.91074681238615662</v>
      </c>
      <c r="V53" s="749">
        <v>24728</v>
      </c>
    </row>
    <row r="54" spans="1:22" x14ac:dyDescent="0.2">
      <c r="A54">
        <v>52</v>
      </c>
      <c r="B54" t="s">
        <v>37</v>
      </c>
      <c r="C54" t="s">
        <v>864</v>
      </c>
      <c r="D54" t="s">
        <v>513</v>
      </c>
      <c r="E54" t="s">
        <v>29</v>
      </c>
      <c r="F54" t="s">
        <v>309</v>
      </c>
      <c r="H54" t="s">
        <v>523</v>
      </c>
      <c r="I54" t="s">
        <v>33</v>
      </c>
      <c r="J54" s="803">
        <v>2.5069444444444446E-2</v>
      </c>
      <c r="K54">
        <v>2</v>
      </c>
      <c r="L54" t="s">
        <v>53</v>
      </c>
      <c r="M54" s="1">
        <v>45936</v>
      </c>
      <c r="N54" t="s">
        <v>659</v>
      </c>
      <c r="O54">
        <v>41532</v>
      </c>
      <c r="P54">
        <v>21841</v>
      </c>
      <c r="Q54" s="801">
        <v>0.90412748171368862</v>
      </c>
      <c r="S54" s="801"/>
      <c r="T54">
        <v>4404</v>
      </c>
      <c r="U54" s="801">
        <v>9.5872518286311395E-2</v>
      </c>
      <c r="V54" s="749"/>
    </row>
    <row r="55" spans="1:22" x14ac:dyDescent="0.2">
      <c r="A55">
        <v>53</v>
      </c>
      <c r="B55" t="s">
        <v>863</v>
      </c>
      <c r="C55" t="s">
        <v>763</v>
      </c>
      <c r="D55" t="s">
        <v>878</v>
      </c>
      <c r="E55" t="s">
        <v>29</v>
      </c>
      <c r="F55" t="s">
        <v>308</v>
      </c>
      <c r="H55" t="s">
        <v>767</v>
      </c>
      <c r="I55" t="s">
        <v>33</v>
      </c>
      <c r="J55" s="803">
        <v>1.8553240740740742E-2</v>
      </c>
      <c r="K55">
        <v>1</v>
      </c>
      <c r="L55" t="s">
        <v>100</v>
      </c>
      <c r="M55" s="1">
        <v>40768</v>
      </c>
      <c r="N55" t="s">
        <v>751</v>
      </c>
      <c r="O55">
        <v>2084</v>
      </c>
      <c r="Q55" s="801">
        <v>5.1118524332810049E-2</v>
      </c>
      <c r="S55" s="801"/>
      <c r="T55">
        <v>38684</v>
      </c>
      <c r="U55" s="801">
        <v>0.94888147566718994</v>
      </c>
      <c r="V55" s="749">
        <v>30900</v>
      </c>
    </row>
    <row r="56" spans="1:22" x14ac:dyDescent="0.2">
      <c r="A56">
        <v>54</v>
      </c>
      <c r="B56" t="s">
        <v>37</v>
      </c>
      <c r="C56" t="s">
        <v>864</v>
      </c>
      <c r="D56" t="s">
        <v>145</v>
      </c>
      <c r="E56" t="s">
        <v>29</v>
      </c>
      <c r="F56" t="s">
        <v>146</v>
      </c>
      <c r="G56" t="s">
        <v>147</v>
      </c>
      <c r="H56" t="s">
        <v>148</v>
      </c>
      <c r="I56" t="s">
        <v>33</v>
      </c>
      <c r="J56" s="803">
        <v>4.7430555555555559E-2</v>
      </c>
      <c r="K56">
        <v>4</v>
      </c>
      <c r="L56" t="s">
        <v>53</v>
      </c>
      <c r="M56" s="1">
        <v>39654</v>
      </c>
      <c r="N56" t="s">
        <v>659</v>
      </c>
      <c r="O56">
        <v>27170</v>
      </c>
      <c r="P56">
        <v>20502</v>
      </c>
      <c r="Q56" s="801">
        <v>0.68517677913955721</v>
      </c>
      <c r="S56" s="801"/>
      <c r="T56">
        <v>12484</v>
      </c>
      <c r="U56" s="801">
        <v>0.31482322086044284</v>
      </c>
      <c r="V56" s="749"/>
    </row>
    <row r="57" spans="1:22" x14ac:dyDescent="0.2">
      <c r="A57">
        <v>55</v>
      </c>
      <c r="B57" t="s">
        <v>26</v>
      </c>
      <c r="C57" t="s">
        <v>711</v>
      </c>
      <c r="D57" t="s">
        <v>109</v>
      </c>
      <c r="E57" t="s">
        <v>29</v>
      </c>
      <c r="F57" t="s">
        <v>309</v>
      </c>
      <c r="H57" t="s">
        <v>111</v>
      </c>
      <c r="I57" t="s">
        <v>33</v>
      </c>
      <c r="J57" s="803">
        <v>2.6562499999999999E-2</v>
      </c>
      <c r="K57">
        <v>5</v>
      </c>
      <c r="L57" t="s">
        <v>715</v>
      </c>
      <c r="M57" s="1">
        <v>37130</v>
      </c>
      <c r="N57" t="s">
        <v>42</v>
      </c>
      <c r="O57">
        <v>23485</v>
      </c>
      <c r="P57">
        <v>15732</v>
      </c>
      <c r="Q57" s="801">
        <v>0.6325074064099111</v>
      </c>
      <c r="R57">
        <v>4725</v>
      </c>
      <c r="S57" s="801">
        <v>0.12725558847293295</v>
      </c>
      <c r="T57">
        <v>8920</v>
      </c>
      <c r="U57" s="801">
        <v>0.24023700511715593</v>
      </c>
      <c r="V57" s="749"/>
    </row>
    <row r="58" spans="1:22" x14ac:dyDescent="0.2">
      <c r="A58">
        <v>56</v>
      </c>
      <c r="B58" t="s">
        <v>48</v>
      </c>
      <c r="C58" t="s">
        <v>49</v>
      </c>
      <c r="D58" t="s">
        <v>137</v>
      </c>
      <c r="E58" t="s">
        <v>29</v>
      </c>
      <c r="F58" t="s">
        <v>64</v>
      </c>
      <c r="G58" t="s">
        <v>85</v>
      </c>
      <c r="H58" t="s">
        <v>726</v>
      </c>
      <c r="I58" t="s">
        <v>33</v>
      </c>
      <c r="J58" s="803">
        <v>1.667824074074074E-2</v>
      </c>
      <c r="K58">
        <v>3</v>
      </c>
      <c r="L58" t="s">
        <v>53</v>
      </c>
      <c r="M58" s="1">
        <v>36436</v>
      </c>
      <c r="N58" t="s">
        <v>723</v>
      </c>
      <c r="O58">
        <v>32837</v>
      </c>
      <c r="Q58" s="801">
        <v>0.90122406411241629</v>
      </c>
      <c r="S58" s="801"/>
      <c r="T58">
        <v>3599</v>
      </c>
      <c r="U58" s="801">
        <v>9.877593588758371E-2</v>
      </c>
      <c r="V58" s="749">
        <v>2400</v>
      </c>
    </row>
    <row r="59" spans="1:22" x14ac:dyDescent="0.2">
      <c r="A59">
        <v>57</v>
      </c>
      <c r="B59" t="s">
        <v>55</v>
      </c>
      <c r="C59" t="s">
        <v>56</v>
      </c>
      <c r="D59" t="s">
        <v>688</v>
      </c>
      <c r="E59" t="s">
        <v>29</v>
      </c>
      <c r="F59" t="s">
        <v>512</v>
      </c>
      <c r="H59" t="s">
        <v>700</v>
      </c>
      <c r="I59" t="s">
        <v>33</v>
      </c>
      <c r="J59" s="803">
        <v>3.304976851851852E-2</v>
      </c>
      <c r="K59">
        <v>2</v>
      </c>
      <c r="L59" t="s">
        <v>34</v>
      </c>
      <c r="M59" s="1">
        <v>35099</v>
      </c>
      <c r="N59" t="s">
        <v>59</v>
      </c>
      <c r="O59">
        <v>9192</v>
      </c>
      <c r="P59">
        <v>3676</v>
      </c>
      <c r="Q59" s="801">
        <v>0.2618878030713126</v>
      </c>
      <c r="R59">
        <v>1352</v>
      </c>
      <c r="S59" s="801">
        <v>3.8519615943474174E-2</v>
      </c>
      <c r="T59">
        <v>24555</v>
      </c>
      <c r="U59" s="801">
        <v>0.69959258098521326</v>
      </c>
      <c r="V59" s="749">
        <v>15968</v>
      </c>
    </row>
    <row r="60" spans="1:22" x14ac:dyDescent="0.2">
      <c r="A60">
        <v>58</v>
      </c>
      <c r="B60" t="s">
        <v>37</v>
      </c>
      <c r="C60" t="s">
        <v>864</v>
      </c>
      <c r="D60" t="s">
        <v>631</v>
      </c>
      <c r="E60" t="s">
        <v>29</v>
      </c>
      <c r="F60" t="s">
        <v>308</v>
      </c>
      <c r="H60" t="s">
        <v>577</v>
      </c>
      <c r="I60" t="s">
        <v>33</v>
      </c>
      <c r="J60" s="803">
        <v>3.4699074074074077E-2</v>
      </c>
      <c r="K60">
        <v>2</v>
      </c>
      <c r="L60" t="s">
        <v>53</v>
      </c>
      <c r="M60" s="1">
        <v>33773</v>
      </c>
      <c r="N60" t="s">
        <v>659</v>
      </c>
      <c r="O60">
        <v>19217</v>
      </c>
      <c r="P60">
        <v>12656</v>
      </c>
      <c r="Q60" s="801">
        <v>0.56900482634056793</v>
      </c>
      <c r="S60" s="801"/>
      <c r="T60">
        <v>14556</v>
      </c>
      <c r="U60" s="801">
        <v>0.43099517365943207</v>
      </c>
      <c r="V60" s="749"/>
    </row>
    <row r="61" spans="1:22" x14ac:dyDescent="0.2">
      <c r="A61">
        <v>59</v>
      </c>
      <c r="B61" t="s">
        <v>26</v>
      </c>
      <c r="C61" t="s">
        <v>711</v>
      </c>
      <c r="D61" t="s">
        <v>660</v>
      </c>
      <c r="E61" t="s">
        <v>29</v>
      </c>
      <c r="F61" t="s">
        <v>308</v>
      </c>
      <c r="H61" t="s">
        <v>668</v>
      </c>
      <c r="I61" t="s">
        <v>33</v>
      </c>
      <c r="J61" s="803">
        <v>2.2858796296296294E-2</v>
      </c>
      <c r="K61">
        <v>2</v>
      </c>
      <c r="L61" t="s">
        <v>715</v>
      </c>
      <c r="M61" s="1">
        <v>33547</v>
      </c>
      <c r="N61" t="s">
        <v>42</v>
      </c>
      <c r="O61">
        <v>6637</v>
      </c>
      <c r="P61">
        <v>4626</v>
      </c>
      <c r="Q61" s="801">
        <v>0.19784183384505322</v>
      </c>
      <c r="R61">
        <v>1381</v>
      </c>
      <c r="S61" s="801">
        <v>4.1166125137866279E-2</v>
      </c>
      <c r="T61">
        <v>25529</v>
      </c>
      <c r="U61" s="801">
        <v>0.76099204101708051</v>
      </c>
      <c r="V61" s="749"/>
    </row>
    <row r="62" spans="1:22" x14ac:dyDescent="0.2">
      <c r="A62">
        <v>60</v>
      </c>
      <c r="B62" t="s">
        <v>26</v>
      </c>
      <c r="C62" t="s">
        <v>711</v>
      </c>
      <c r="D62" t="s">
        <v>682</v>
      </c>
      <c r="E62" t="s">
        <v>29</v>
      </c>
      <c r="F62" t="s">
        <v>30</v>
      </c>
      <c r="H62" t="s">
        <v>683</v>
      </c>
      <c r="I62" t="s">
        <v>33</v>
      </c>
      <c r="J62" s="803">
        <v>4.3692129629629629E-2</v>
      </c>
      <c r="K62">
        <v>2</v>
      </c>
      <c r="L62" t="s">
        <v>715</v>
      </c>
      <c r="M62" s="1">
        <v>32440</v>
      </c>
      <c r="N62" t="s">
        <v>42</v>
      </c>
      <c r="O62">
        <v>21676</v>
      </c>
      <c r="P62">
        <v>17252</v>
      </c>
      <c r="Q62" s="801">
        <v>0.66818742293464861</v>
      </c>
      <c r="S62" s="801">
        <v>0</v>
      </c>
      <c r="T62">
        <v>10764</v>
      </c>
      <c r="U62" s="801">
        <v>0.33181257706535144</v>
      </c>
      <c r="V62" s="749"/>
    </row>
    <row r="63" spans="1:22" x14ac:dyDescent="0.2">
      <c r="A63">
        <v>61</v>
      </c>
      <c r="B63" t="s">
        <v>863</v>
      </c>
      <c r="C63" t="s">
        <v>775</v>
      </c>
      <c r="D63" t="s">
        <v>776</v>
      </c>
      <c r="E63" t="s">
        <v>29</v>
      </c>
      <c r="F63" t="s">
        <v>89</v>
      </c>
      <c r="G63" t="s">
        <v>90</v>
      </c>
      <c r="H63" t="s">
        <v>777</v>
      </c>
      <c r="I63" t="s">
        <v>33</v>
      </c>
      <c r="J63" s="803">
        <v>2.2442129629629631E-2</v>
      </c>
      <c r="K63">
        <v>5</v>
      </c>
      <c r="L63" t="s">
        <v>100</v>
      </c>
      <c r="M63" s="1">
        <v>31207</v>
      </c>
      <c r="N63" t="s">
        <v>751</v>
      </c>
      <c r="O63">
        <v>29337</v>
      </c>
      <c r="Q63" s="801">
        <v>0.94007754670426502</v>
      </c>
      <c r="S63" s="801"/>
      <c r="T63">
        <v>1870</v>
      </c>
      <c r="U63" s="801">
        <v>5.992245329573493E-2</v>
      </c>
      <c r="V63" s="749">
        <v>1339</v>
      </c>
    </row>
    <row r="64" spans="1:22" x14ac:dyDescent="0.2">
      <c r="A64">
        <v>62</v>
      </c>
      <c r="B64" t="s">
        <v>37</v>
      </c>
      <c r="C64" t="s">
        <v>864</v>
      </c>
      <c r="D64" t="s">
        <v>869</v>
      </c>
      <c r="E64" t="s">
        <v>29</v>
      </c>
      <c r="F64" t="s">
        <v>143</v>
      </c>
      <c r="H64" t="s">
        <v>144</v>
      </c>
      <c r="I64" t="s">
        <v>33</v>
      </c>
      <c r="J64" s="803">
        <v>7.3379629629629628E-3</v>
      </c>
      <c r="K64">
        <v>3</v>
      </c>
      <c r="L64" t="s">
        <v>715</v>
      </c>
      <c r="M64" s="1">
        <v>30182</v>
      </c>
      <c r="N64" t="s">
        <v>659</v>
      </c>
      <c r="O64">
        <v>28987</v>
      </c>
      <c r="P64">
        <v>18785</v>
      </c>
      <c r="Q64" s="801">
        <v>0.96040686501888539</v>
      </c>
      <c r="S64" s="801"/>
      <c r="T64">
        <v>1195</v>
      </c>
      <c r="U64" s="801">
        <v>3.9593134981114574E-2</v>
      </c>
      <c r="V64" s="749"/>
    </row>
    <row r="65" spans="1:22" x14ac:dyDescent="0.2">
      <c r="A65">
        <v>63</v>
      </c>
      <c r="B65" t="s">
        <v>863</v>
      </c>
      <c r="C65" t="s">
        <v>798</v>
      </c>
      <c r="D65" t="s">
        <v>799</v>
      </c>
      <c r="E65" t="s">
        <v>29</v>
      </c>
      <c r="F65" t="s">
        <v>308</v>
      </c>
      <c r="H65" t="s">
        <v>800</v>
      </c>
      <c r="I65" t="s">
        <v>33</v>
      </c>
      <c r="J65" s="803">
        <v>3.5138888888888886E-2</v>
      </c>
      <c r="K65">
        <v>2</v>
      </c>
      <c r="L65" t="s">
        <v>100</v>
      </c>
      <c r="M65" s="1">
        <v>30017</v>
      </c>
      <c r="N65" t="s">
        <v>751</v>
      </c>
      <c r="O65">
        <v>30017</v>
      </c>
      <c r="Q65" s="801">
        <v>1</v>
      </c>
      <c r="S65" s="801"/>
      <c r="U65" s="801"/>
      <c r="V65" s="749"/>
    </row>
    <row r="66" spans="1:22" x14ac:dyDescent="0.2">
      <c r="A66">
        <v>64</v>
      </c>
      <c r="B66" t="s">
        <v>26</v>
      </c>
      <c r="C66" t="s">
        <v>711</v>
      </c>
      <c r="D66" t="s">
        <v>528</v>
      </c>
      <c r="E66" t="s">
        <v>29</v>
      </c>
      <c r="F66" t="s">
        <v>529</v>
      </c>
      <c r="G66" t="s">
        <v>36</v>
      </c>
      <c r="H66" t="s">
        <v>530</v>
      </c>
      <c r="I66" t="s">
        <v>33</v>
      </c>
      <c r="J66" s="803">
        <v>3.8668981481481478E-2</v>
      </c>
      <c r="K66">
        <v>4</v>
      </c>
      <c r="L66" t="s">
        <v>715</v>
      </c>
      <c r="M66" s="1">
        <v>29768</v>
      </c>
      <c r="N66" t="s">
        <v>42</v>
      </c>
      <c r="O66">
        <v>28102</v>
      </c>
      <c r="P66">
        <v>17540</v>
      </c>
      <c r="Q66" s="801">
        <v>0.94403386186509008</v>
      </c>
      <c r="S66" s="801">
        <v>0</v>
      </c>
      <c r="T66">
        <v>1666</v>
      </c>
      <c r="U66" s="801">
        <v>5.5966138134909971E-2</v>
      </c>
      <c r="V66" s="749"/>
    </row>
    <row r="67" spans="1:22" x14ac:dyDescent="0.2">
      <c r="A67">
        <v>65</v>
      </c>
      <c r="B67" t="s">
        <v>48</v>
      </c>
      <c r="C67" t="s">
        <v>133</v>
      </c>
      <c r="D67" t="s">
        <v>134</v>
      </c>
      <c r="E67" t="s">
        <v>29</v>
      </c>
      <c r="F67" t="s">
        <v>308</v>
      </c>
      <c r="H67" t="s">
        <v>740</v>
      </c>
      <c r="I67" t="s">
        <v>33</v>
      </c>
      <c r="J67" s="803">
        <v>2.7222222222222221E-2</v>
      </c>
      <c r="K67">
        <v>4</v>
      </c>
      <c r="L67" t="s">
        <v>53</v>
      </c>
      <c r="M67" s="1">
        <v>28943</v>
      </c>
      <c r="N67" t="s">
        <v>723</v>
      </c>
      <c r="O67">
        <v>5261</v>
      </c>
      <c r="Q67" s="801">
        <v>0.18177106727015169</v>
      </c>
      <c r="S67" s="801"/>
      <c r="T67">
        <v>23682</v>
      </c>
      <c r="U67" s="801">
        <v>0.81822893272984831</v>
      </c>
      <c r="V67" s="749">
        <v>12796</v>
      </c>
    </row>
    <row r="68" spans="1:22" x14ac:dyDescent="0.2">
      <c r="A68">
        <v>66</v>
      </c>
      <c r="B68" t="s">
        <v>37</v>
      </c>
      <c r="C68" t="s">
        <v>864</v>
      </c>
      <c r="D68" t="s">
        <v>620</v>
      </c>
      <c r="E68" t="s">
        <v>29</v>
      </c>
      <c r="F68" t="s">
        <v>318</v>
      </c>
      <c r="G68" t="s">
        <v>153</v>
      </c>
      <c r="H68" t="s">
        <v>154</v>
      </c>
      <c r="I68" t="s">
        <v>33</v>
      </c>
      <c r="J68" s="803">
        <v>3.7997685185185183E-2</v>
      </c>
      <c r="K68">
        <v>4</v>
      </c>
      <c r="L68" t="s">
        <v>53</v>
      </c>
      <c r="M68" s="1">
        <v>28499</v>
      </c>
      <c r="N68" t="s">
        <v>659</v>
      </c>
      <c r="O68">
        <v>27741</v>
      </c>
      <c r="P68">
        <v>15504</v>
      </c>
      <c r="Q68" s="801">
        <v>0.97340257552896592</v>
      </c>
      <c r="S68" s="801"/>
      <c r="T68">
        <v>758</v>
      </c>
      <c r="U68" s="801">
        <v>2.6597424471034071E-2</v>
      </c>
      <c r="V68" s="749"/>
    </row>
    <row r="69" spans="1:22" x14ac:dyDescent="0.2">
      <c r="A69">
        <v>67</v>
      </c>
      <c r="B69" t="s">
        <v>48</v>
      </c>
      <c r="C69" t="s">
        <v>49</v>
      </c>
      <c r="D69" t="s">
        <v>641</v>
      </c>
      <c r="E69" t="s">
        <v>29</v>
      </c>
      <c r="F69" t="s">
        <v>30</v>
      </c>
      <c r="G69" t="s">
        <v>31</v>
      </c>
      <c r="H69" t="s">
        <v>644</v>
      </c>
      <c r="I69" t="s">
        <v>33</v>
      </c>
      <c r="J69" s="803">
        <v>5.8101851851851856E-3</v>
      </c>
      <c r="K69">
        <v>60</v>
      </c>
      <c r="L69" t="s">
        <v>53</v>
      </c>
      <c r="M69" s="1">
        <v>27810</v>
      </c>
      <c r="N69" t="s">
        <v>723</v>
      </c>
      <c r="O69">
        <v>27810</v>
      </c>
      <c r="Q69" s="801">
        <v>1</v>
      </c>
      <c r="S69" s="801"/>
      <c r="T69">
        <v>0</v>
      </c>
      <c r="U69" s="801">
        <v>0</v>
      </c>
      <c r="V69" s="749">
        <v>0</v>
      </c>
    </row>
    <row r="70" spans="1:22" x14ac:dyDescent="0.2">
      <c r="A70">
        <v>68</v>
      </c>
      <c r="B70" t="s">
        <v>524</v>
      </c>
      <c r="C70" t="s">
        <v>559</v>
      </c>
      <c r="D70" t="s">
        <v>560</v>
      </c>
      <c r="E70" t="s">
        <v>29</v>
      </c>
      <c r="F70" t="s">
        <v>127</v>
      </c>
      <c r="H70" t="s">
        <v>561</v>
      </c>
      <c r="I70" t="s">
        <v>557</v>
      </c>
      <c r="J70" s="803">
        <v>2.7314814814814816E-2</v>
      </c>
      <c r="K70">
        <v>7</v>
      </c>
      <c r="L70" t="s">
        <v>712</v>
      </c>
      <c r="M70" s="1">
        <v>27454</v>
      </c>
      <c r="N70" t="s">
        <v>47</v>
      </c>
      <c r="O70">
        <v>16330</v>
      </c>
      <c r="P70">
        <v>8846</v>
      </c>
      <c r="Q70" s="801">
        <v>0.59481314198295332</v>
      </c>
      <c r="R70">
        <v>0</v>
      </c>
      <c r="S70" s="801">
        <v>0</v>
      </c>
      <c r="T70">
        <v>11124</v>
      </c>
      <c r="U70" s="801">
        <v>0.40518685801704668</v>
      </c>
      <c r="V70" s="749">
        <v>8439</v>
      </c>
    </row>
    <row r="71" spans="1:22" x14ac:dyDescent="0.2">
      <c r="A71">
        <v>69</v>
      </c>
      <c r="B71" t="s">
        <v>26</v>
      </c>
      <c r="C71" t="s">
        <v>711</v>
      </c>
      <c r="D71" t="s">
        <v>126</v>
      </c>
      <c r="E71" t="s">
        <v>29</v>
      </c>
      <c r="F71" t="s">
        <v>127</v>
      </c>
      <c r="H71" t="s">
        <v>128</v>
      </c>
      <c r="I71" t="s">
        <v>33</v>
      </c>
      <c r="J71" s="803">
        <v>5.1712962962962961E-2</v>
      </c>
      <c r="K71">
        <v>2</v>
      </c>
      <c r="L71" t="s">
        <v>715</v>
      </c>
      <c r="M71" s="1">
        <v>26152</v>
      </c>
      <c r="N71" t="s">
        <v>42</v>
      </c>
      <c r="O71">
        <v>24186</v>
      </c>
      <c r="P71">
        <v>17620</v>
      </c>
      <c r="Q71" s="801">
        <v>0.92482410523095748</v>
      </c>
      <c r="S71" s="801">
        <v>0</v>
      </c>
      <c r="T71">
        <v>1966</v>
      </c>
      <c r="U71" s="801">
        <v>7.5175894769042517E-2</v>
      </c>
      <c r="V71" s="749"/>
    </row>
    <row r="72" spans="1:22" x14ac:dyDescent="0.2">
      <c r="A72">
        <v>70</v>
      </c>
      <c r="B72" t="s">
        <v>48</v>
      </c>
      <c r="C72" t="s">
        <v>48</v>
      </c>
      <c r="D72" t="s">
        <v>593</v>
      </c>
      <c r="E72" t="s">
        <v>29</v>
      </c>
      <c r="F72" t="s">
        <v>143</v>
      </c>
      <c r="H72" t="s">
        <v>741</v>
      </c>
      <c r="I72" t="s">
        <v>33</v>
      </c>
      <c r="J72" s="803">
        <v>2.5775462962962962E-2</v>
      </c>
      <c r="K72">
        <v>4</v>
      </c>
      <c r="L72" t="s">
        <v>53</v>
      </c>
      <c r="M72" s="1">
        <v>25860</v>
      </c>
      <c r="N72" t="s">
        <v>723</v>
      </c>
      <c r="O72">
        <v>24871</v>
      </c>
      <c r="Q72" s="801">
        <v>0.96175560711523589</v>
      </c>
      <c r="S72" s="801"/>
      <c r="T72">
        <v>989</v>
      </c>
      <c r="U72" s="801">
        <v>3.8244392884764111E-2</v>
      </c>
      <c r="V72" s="749">
        <v>606</v>
      </c>
    </row>
    <row r="73" spans="1:22" x14ac:dyDescent="0.2">
      <c r="A73">
        <v>71</v>
      </c>
      <c r="B73" t="s">
        <v>48</v>
      </c>
      <c r="C73" t="s">
        <v>133</v>
      </c>
      <c r="D73" t="s">
        <v>874</v>
      </c>
      <c r="E73" t="s">
        <v>29</v>
      </c>
      <c r="F73" t="s">
        <v>308</v>
      </c>
      <c r="G73" t="s">
        <v>453</v>
      </c>
      <c r="H73" t="s">
        <v>875</v>
      </c>
      <c r="I73" t="s">
        <v>33</v>
      </c>
      <c r="J73" s="803">
        <v>1.6886574074074075E-2</v>
      </c>
      <c r="K73">
        <v>5</v>
      </c>
      <c r="L73" t="s">
        <v>53</v>
      </c>
      <c r="M73" s="1">
        <v>24631</v>
      </c>
      <c r="N73" t="s">
        <v>723</v>
      </c>
      <c r="O73">
        <v>2500</v>
      </c>
      <c r="Q73" s="801">
        <v>0.10149811213511428</v>
      </c>
      <c r="S73" s="801"/>
      <c r="T73">
        <v>22131</v>
      </c>
      <c r="U73" s="801">
        <v>0.89850188786488572</v>
      </c>
      <c r="V73" s="749">
        <v>15800</v>
      </c>
    </row>
    <row r="74" spans="1:22" x14ac:dyDescent="0.2">
      <c r="A74">
        <v>72</v>
      </c>
      <c r="B74" t="s">
        <v>26</v>
      </c>
      <c r="C74" t="s">
        <v>711</v>
      </c>
      <c r="D74" t="s">
        <v>179</v>
      </c>
      <c r="E74" t="s">
        <v>29</v>
      </c>
      <c r="F74" t="s">
        <v>180</v>
      </c>
      <c r="G74" t="s">
        <v>181</v>
      </c>
      <c r="H74" t="s">
        <v>500</v>
      </c>
      <c r="I74" t="s">
        <v>33</v>
      </c>
      <c r="J74" s="803">
        <v>2.476851851851852E-2</v>
      </c>
      <c r="K74">
        <v>4</v>
      </c>
      <c r="L74" t="s">
        <v>715</v>
      </c>
      <c r="M74" s="1">
        <v>24341</v>
      </c>
      <c r="N74" t="s">
        <v>42</v>
      </c>
      <c r="O74">
        <v>13515</v>
      </c>
      <c r="P74">
        <v>8468</v>
      </c>
      <c r="Q74" s="801">
        <v>0.55523602152746399</v>
      </c>
      <c r="R74">
        <v>1132</v>
      </c>
      <c r="S74" s="801">
        <v>4.6505895402818291E-2</v>
      </c>
      <c r="T74">
        <v>9694</v>
      </c>
      <c r="U74" s="801">
        <v>0.39825808306971777</v>
      </c>
      <c r="V74" s="749"/>
    </row>
    <row r="75" spans="1:22" x14ac:dyDescent="0.2">
      <c r="A75">
        <v>73</v>
      </c>
      <c r="B75" t="s">
        <v>37</v>
      </c>
      <c r="C75" t="s">
        <v>864</v>
      </c>
      <c r="D75" t="s">
        <v>617</v>
      </c>
      <c r="E75" t="s">
        <v>29</v>
      </c>
      <c r="F75" t="s">
        <v>300</v>
      </c>
      <c r="H75" t="s">
        <v>125</v>
      </c>
      <c r="I75" t="s">
        <v>33</v>
      </c>
      <c r="J75" s="803"/>
      <c r="K75">
        <v>0</v>
      </c>
      <c r="L75" t="s">
        <v>53</v>
      </c>
      <c r="M75" s="1">
        <v>22209</v>
      </c>
      <c r="N75" t="s">
        <v>659</v>
      </c>
      <c r="O75">
        <v>21510</v>
      </c>
      <c r="P75">
        <v>8223</v>
      </c>
      <c r="Q75" s="801">
        <v>0.96852627313251383</v>
      </c>
      <c r="S75" s="801"/>
      <c r="T75">
        <v>699</v>
      </c>
      <c r="U75" s="801">
        <v>3.1473726867486153E-2</v>
      </c>
      <c r="V75" s="749"/>
    </row>
    <row r="76" spans="1:22" x14ac:dyDescent="0.2">
      <c r="A76">
        <v>74</v>
      </c>
      <c r="B76" t="s">
        <v>26</v>
      </c>
      <c r="C76" t="s">
        <v>711</v>
      </c>
      <c r="D76" t="s">
        <v>651</v>
      </c>
      <c r="E76" t="s">
        <v>29</v>
      </c>
      <c r="F76" t="s">
        <v>130</v>
      </c>
      <c r="G76" t="s">
        <v>652</v>
      </c>
      <c r="H76" t="s">
        <v>653</v>
      </c>
      <c r="I76" t="s">
        <v>33</v>
      </c>
      <c r="J76" s="803"/>
      <c r="K76">
        <v>0</v>
      </c>
      <c r="L76" t="s">
        <v>715</v>
      </c>
      <c r="M76" s="1">
        <v>21682</v>
      </c>
      <c r="N76" t="s">
        <v>42</v>
      </c>
      <c r="O76">
        <v>20370</v>
      </c>
      <c r="P76">
        <v>5593</v>
      </c>
      <c r="Q76" s="801">
        <v>0.93948897703163914</v>
      </c>
      <c r="S76" s="801">
        <v>0</v>
      </c>
      <c r="T76">
        <v>1312</v>
      </c>
      <c r="U76" s="801">
        <v>6.0511022968360854E-2</v>
      </c>
      <c r="V76" s="749"/>
    </row>
    <row r="77" spans="1:22" x14ac:dyDescent="0.2">
      <c r="A77">
        <v>75</v>
      </c>
      <c r="B77" t="s">
        <v>37</v>
      </c>
      <c r="C77" t="s">
        <v>864</v>
      </c>
      <c r="D77" t="s">
        <v>626</v>
      </c>
      <c r="E77" t="s">
        <v>29</v>
      </c>
      <c r="F77" t="s">
        <v>318</v>
      </c>
      <c r="H77" t="s">
        <v>156</v>
      </c>
      <c r="I77" t="s">
        <v>33</v>
      </c>
      <c r="J77" s="803">
        <v>2.9062500000000002E-2</v>
      </c>
      <c r="K77">
        <v>2</v>
      </c>
      <c r="L77" t="s">
        <v>53</v>
      </c>
      <c r="M77" s="1">
        <v>19944</v>
      </c>
      <c r="N77" t="s">
        <v>659</v>
      </c>
      <c r="O77">
        <v>19129</v>
      </c>
      <c r="P77">
        <v>11534</v>
      </c>
      <c r="Q77" s="801">
        <v>0.95913557962294427</v>
      </c>
      <c r="S77" s="801"/>
      <c r="T77">
        <v>815</v>
      </c>
      <c r="U77" s="801">
        <v>4.0864420377055753E-2</v>
      </c>
      <c r="V77" s="749"/>
    </row>
    <row r="78" spans="1:22" x14ac:dyDescent="0.2">
      <c r="A78">
        <v>76</v>
      </c>
      <c r="B78" t="s">
        <v>55</v>
      </c>
      <c r="C78" t="s">
        <v>56</v>
      </c>
      <c r="D78" t="s">
        <v>690</v>
      </c>
      <c r="E78" t="s">
        <v>29</v>
      </c>
      <c r="F78" t="s">
        <v>308</v>
      </c>
      <c r="G78" t="s">
        <v>453</v>
      </c>
      <c r="H78" t="s">
        <v>698</v>
      </c>
      <c r="I78" t="s">
        <v>33</v>
      </c>
      <c r="J78" s="803">
        <v>3.1579861111111114E-2</v>
      </c>
      <c r="K78">
        <v>2</v>
      </c>
      <c r="L78" t="s">
        <v>34</v>
      </c>
      <c r="M78" s="1">
        <v>18911</v>
      </c>
      <c r="N78" t="s">
        <v>59</v>
      </c>
      <c r="O78">
        <v>5290</v>
      </c>
      <c r="P78">
        <v>2116</v>
      </c>
      <c r="Q78" s="801">
        <v>0.27973137327481362</v>
      </c>
      <c r="R78">
        <v>2955</v>
      </c>
      <c r="S78" s="801">
        <v>0.15625826238697055</v>
      </c>
      <c r="T78">
        <v>10666</v>
      </c>
      <c r="U78" s="801">
        <v>0.56401036433821583</v>
      </c>
      <c r="V78" s="749">
        <v>7699</v>
      </c>
    </row>
    <row r="79" spans="1:22" x14ac:dyDescent="0.2">
      <c r="A79">
        <v>77</v>
      </c>
      <c r="B79" t="s">
        <v>55</v>
      </c>
      <c r="C79" t="s">
        <v>56</v>
      </c>
      <c r="D79" t="s">
        <v>692</v>
      </c>
      <c r="E79" t="s">
        <v>29</v>
      </c>
      <c r="F79" t="s">
        <v>309</v>
      </c>
      <c r="G79" t="s">
        <v>176</v>
      </c>
      <c r="H79" t="s">
        <v>699</v>
      </c>
      <c r="I79" t="s">
        <v>33</v>
      </c>
      <c r="J79" s="803">
        <v>3.1290509259259261E-2</v>
      </c>
      <c r="K79">
        <v>2</v>
      </c>
      <c r="L79" t="s">
        <v>34</v>
      </c>
      <c r="M79" s="1">
        <v>18635</v>
      </c>
      <c r="N79" t="s">
        <v>59</v>
      </c>
      <c r="O79">
        <v>3924</v>
      </c>
      <c r="P79">
        <v>1569</v>
      </c>
      <c r="Q79" s="801">
        <v>0.21057150523209014</v>
      </c>
      <c r="R79">
        <v>2901</v>
      </c>
      <c r="S79" s="801">
        <v>0.15567480547357124</v>
      </c>
      <c r="T79">
        <v>11810</v>
      </c>
      <c r="U79" s="801">
        <v>0.63375368929433862</v>
      </c>
      <c r="V79" s="749">
        <v>8099</v>
      </c>
    </row>
    <row r="80" spans="1:22" x14ac:dyDescent="0.2">
      <c r="A80">
        <v>78</v>
      </c>
      <c r="B80" t="s">
        <v>26</v>
      </c>
      <c r="C80" t="s">
        <v>711</v>
      </c>
      <c r="D80" t="s">
        <v>572</v>
      </c>
      <c r="E80" t="s">
        <v>29</v>
      </c>
      <c r="F80" t="s">
        <v>143</v>
      </c>
      <c r="G80" t="s">
        <v>36</v>
      </c>
      <c r="H80" t="s">
        <v>573</v>
      </c>
      <c r="I80" t="s">
        <v>33</v>
      </c>
      <c r="J80" s="803">
        <v>3.4479166666666665E-2</v>
      </c>
      <c r="K80">
        <v>1</v>
      </c>
      <c r="L80" t="s">
        <v>715</v>
      </c>
      <c r="M80" s="1">
        <v>17215</v>
      </c>
      <c r="N80" t="s">
        <v>42</v>
      </c>
      <c r="O80">
        <v>410</v>
      </c>
      <c r="P80">
        <v>341</v>
      </c>
      <c r="Q80" s="801">
        <v>2.3816439151902409E-2</v>
      </c>
      <c r="S80" s="801">
        <v>0</v>
      </c>
      <c r="T80">
        <v>16805</v>
      </c>
      <c r="U80" s="801">
        <v>0.97618356084809754</v>
      </c>
      <c r="V80" s="749"/>
    </row>
    <row r="81" spans="1:22" x14ac:dyDescent="0.2">
      <c r="A81">
        <v>79</v>
      </c>
      <c r="B81" t="s">
        <v>55</v>
      </c>
      <c r="C81" t="s">
        <v>56</v>
      </c>
      <c r="D81" t="s">
        <v>684</v>
      </c>
      <c r="E81" t="s">
        <v>29</v>
      </c>
      <c r="F81" t="s">
        <v>64</v>
      </c>
      <c r="G81" t="s">
        <v>85</v>
      </c>
      <c r="H81" t="s">
        <v>701</v>
      </c>
      <c r="I81" t="s">
        <v>33</v>
      </c>
      <c r="J81" s="803">
        <v>3.2314814814814817E-2</v>
      </c>
      <c r="K81">
        <v>1</v>
      </c>
      <c r="L81" t="s">
        <v>34</v>
      </c>
      <c r="M81" s="1">
        <v>16006</v>
      </c>
      <c r="N81" t="s">
        <v>59</v>
      </c>
      <c r="O81">
        <v>12228</v>
      </c>
      <c r="P81">
        <v>4891</v>
      </c>
      <c r="Q81" s="801">
        <v>0.76396351368236914</v>
      </c>
      <c r="R81">
        <v>1166</v>
      </c>
      <c r="S81" s="801">
        <v>7.2847682119205295E-2</v>
      </c>
      <c r="T81">
        <v>2612</v>
      </c>
      <c r="U81" s="801">
        <v>0.1631888041984256</v>
      </c>
      <c r="V81" s="749">
        <v>1176</v>
      </c>
    </row>
    <row r="82" spans="1:22" x14ac:dyDescent="0.2">
      <c r="A82">
        <v>80</v>
      </c>
      <c r="B82" t="s">
        <v>863</v>
      </c>
      <c r="C82" t="s">
        <v>789</v>
      </c>
      <c r="D82" t="s">
        <v>790</v>
      </c>
      <c r="E82" t="s">
        <v>29</v>
      </c>
      <c r="F82" t="s">
        <v>308</v>
      </c>
      <c r="G82" t="s">
        <v>113</v>
      </c>
      <c r="H82" t="s">
        <v>791</v>
      </c>
      <c r="I82" t="s">
        <v>33</v>
      </c>
      <c r="J82" s="803">
        <v>2.1921296296296296E-2</v>
      </c>
      <c r="K82">
        <v>1</v>
      </c>
      <c r="L82" t="s">
        <v>100</v>
      </c>
      <c r="M82" s="1">
        <v>15858</v>
      </c>
      <c r="N82" t="s">
        <v>751</v>
      </c>
      <c r="O82">
        <v>14945</v>
      </c>
      <c r="Q82" s="801">
        <v>0.94242653550258548</v>
      </c>
      <c r="S82" s="801"/>
      <c r="T82">
        <v>913</v>
      </c>
      <c r="U82" s="801">
        <v>5.7573464497414552E-2</v>
      </c>
      <c r="V82" s="749">
        <v>586</v>
      </c>
    </row>
    <row r="83" spans="1:22" x14ac:dyDescent="0.2">
      <c r="A83">
        <v>81</v>
      </c>
      <c r="B83" t="s">
        <v>863</v>
      </c>
      <c r="C83" t="s">
        <v>748</v>
      </c>
      <c r="D83" t="s">
        <v>749</v>
      </c>
      <c r="E83" t="s">
        <v>29</v>
      </c>
      <c r="F83" t="s">
        <v>30</v>
      </c>
      <c r="G83" t="s">
        <v>98</v>
      </c>
      <c r="H83" t="s">
        <v>750</v>
      </c>
      <c r="I83" t="s">
        <v>33</v>
      </c>
      <c r="J83" s="803">
        <v>2.4733796296296295E-2</v>
      </c>
      <c r="K83">
        <v>9</v>
      </c>
      <c r="L83" t="s">
        <v>100</v>
      </c>
      <c r="M83" s="1">
        <v>15677</v>
      </c>
      <c r="N83" t="s">
        <v>751</v>
      </c>
      <c r="O83">
        <v>1319</v>
      </c>
      <c r="Q83" s="801">
        <v>8.4135995407284558E-2</v>
      </c>
      <c r="S83" s="801"/>
      <c r="T83">
        <v>14358</v>
      </c>
      <c r="U83" s="801">
        <v>0.91586400459271544</v>
      </c>
      <c r="V83" s="749">
        <v>10198</v>
      </c>
    </row>
    <row r="84" spans="1:22" x14ac:dyDescent="0.2">
      <c r="A84">
        <v>82</v>
      </c>
      <c r="B84" t="s">
        <v>48</v>
      </c>
      <c r="C84" t="s">
        <v>49</v>
      </c>
      <c r="D84" t="s">
        <v>160</v>
      </c>
      <c r="E84" t="s">
        <v>29</v>
      </c>
      <c r="F84" t="s">
        <v>64</v>
      </c>
      <c r="G84" t="s">
        <v>349</v>
      </c>
      <c r="H84" t="s">
        <v>729</v>
      </c>
      <c r="I84" t="s">
        <v>33</v>
      </c>
      <c r="J84" s="803">
        <v>6.5046296296296293E-3</v>
      </c>
      <c r="K84">
        <v>1</v>
      </c>
      <c r="L84" t="s">
        <v>53</v>
      </c>
      <c r="M84" s="1">
        <v>15533</v>
      </c>
      <c r="N84" t="s">
        <v>723</v>
      </c>
      <c r="O84">
        <v>15533</v>
      </c>
      <c r="Q84" s="801">
        <v>1</v>
      </c>
      <c r="S84" s="801"/>
      <c r="T84">
        <v>0</v>
      </c>
      <c r="U84" s="801">
        <v>0</v>
      </c>
      <c r="V84" s="749">
        <v>0</v>
      </c>
    </row>
    <row r="85" spans="1:22" x14ac:dyDescent="0.2">
      <c r="A85">
        <v>83</v>
      </c>
      <c r="B85" t="s">
        <v>48</v>
      </c>
      <c r="C85" t="s">
        <v>48</v>
      </c>
      <c r="D85" t="s">
        <v>707</v>
      </c>
      <c r="E85" t="s">
        <v>29</v>
      </c>
      <c r="F85" t="s">
        <v>746</v>
      </c>
      <c r="G85" t="s">
        <v>490</v>
      </c>
      <c r="H85" t="s">
        <v>708</v>
      </c>
      <c r="I85" t="s">
        <v>33</v>
      </c>
      <c r="J85" s="803">
        <v>5.2696759259259263E-2</v>
      </c>
      <c r="K85">
        <v>4</v>
      </c>
      <c r="L85" t="s">
        <v>53</v>
      </c>
      <c r="M85" s="1">
        <v>15259</v>
      </c>
      <c r="N85" t="s">
        <v>723</v>
      </c>
      <c r="O85">
        <v>8325</v>
      </c>
      <c r="Q85" s="801">
        <v>0.54557965790680907</v>
      </c>
      <c r="S85" s="801"/>
      <c r="T85">
        <v>6934</v>
      </c>
      <c r="U85" s="801">
        <v>0.45442034209319088</v>
      </c>
      <c r="V85" s="749">
        <v>2955</v>
      </c>
    </row>
    <row r="86" spans="1:22" x14ac:dyDescent="0.2">
      <c r="A86">
        <v>84</v>
      </c>
      <c r="B86" t="s">
        <v>37</v>
      </c>
      <c r="C86" t="s">
        <v>864</v>
      </c>
      <c r="D86" t="s">
        <v>628</v>
      </c>
      <c r="E86" t="s">
        <v>29</v>
      </c>
      <c r="F86" t="s">
        <v>308</v>
      </c>
      <c r="G86" t="s">
        <v>105</v>
      </c>
      <c r="H86" t="s">
        <v>188</v>
      </c>
      <c r="I86" t="s">
        <v>33</v>
      </c>
      <c r="J86" s="803">
        <v>3.7581018518518521E-2</v>
      </c>
      <c r="K86">
        <v>2</v>
      </c>
      <c r="L86" t="s">
        <v>53</v>
      </c>
      <c r="M86" s="1">
        <v>13521</v>
      </c>
      <c r="N86" t="s">
        <v>659</v>
      </c>
      <c r="O86">
        <v>13120</v>
      </c>
      <c r="P86">
        <v>9070</v>
      </c>
      <c r="Q86" s="801">
        <v>0.97034243029361733</v>
      </c>
      <c r="S86" s="801"/>
      <c r="T86">
        <v>401</v>
      </c>
      <c r="U86" s="801">
        <v>2.9657569706382662E-2</v>
      </c>
      <c r="V86" s="749"/>
    </row>
    <row r="87" spans="1:22" x14ac:dyDescent="0.2">
      <c r="A87">
        <v>85</v>
      </c>
      <c r="B87" t="s">
        <v>48</v>
      </c>
      <c r="C87" t="s">
        <v>83</v>
      </c>
      <c r="D87" t="s">
        <v>534</v>
      </c>
      <c r="E87" t="s">
        <v>29</v>
      </c>
      <c r="F87" t="s">
        <v>309</v>
      </c>
      <c r="G87" t="s">
        <v>176</v>
      </c>
      <c r="H87" t="s">
        <v>736</v>
      </c>
      <c r="I87" t="s">
        <v>33</v>
      </c>
      <c r="J87" s="803">
        <v>3.996527777777778E-2</v>
      </c>
      <c r="K87">
        <v>2</v>
      </c>
      <c r="L87" t="s">
        <v>53</v>
      </c>
      <c r="M87" s="1">
        <v>12542</v>
      </c>
      <c r="N87" t="s">
        <v>723</v>
      </c>
      <c r="O87">
        <v>4398</v>
      </c>
      <c r="Q87" s="801">
        <v>0.35066177643119117</v>
      </c>
      <c r="S87" s="801"/>
      <c r="T87">
        <v>8144</v>
      </c>
      <c r="U87" s="801">
        <v>0.64933822356880877</v>
      </c>
      <c r="V87" s="749">
        <v>5077</v>
      </c>
    </row>
    <row r="88" spans="1:22" x14ac:dyDescent="0.2">
      <c r="A88">
        <v>86</v>
      </c>
      <c r="B88" t="s">
        <v>66</v>
      </c>
      <c r="C88" t="s">
        <v>67</v>
      </c>
      <c r="D88" t="s">
        <v>210</v>
      </c>
      <c r="E88" t="s">
        <v>29</v>
      </c>
      <c r="F88" t="s">
        <v>146</v>
      </c>
      <c r="H88" t="s">
        <v>211</v>
      </c>
      <c r="I88" t="s">
        <v>33</v>
      </c>
      <c r="J88" s="803">
        <v>1.4837962962962963E-2</v>
      </c>
      <c r="K88">
        <v>4</v>
      </c>
      <c r="L88" t="s">
        <v>715</v>
      </c>
      <c r="M88" s="1">
        <v>12291</v>
      </c>
      <c r="N88" t="s">
        <v>70</v>
      </c>
      <c r="O88">
        <v>10791</v>
      </c>
      <c r="P88">
        <v>1668</v>
      </c>
      <c r="Q88" s="801">
        <v>0.87795948254820599</v>
      </c>
      <c r="R88">
        <v>0</v>
      </c>
      <c r="S88" s="801">
        <v>0</v>
      </c>
      <c r="T88">
        <v>1500</v>
      </c>
      <c r="U88" s="801">
        <v>0.12204051745179399</v>
      </c>
      <c r="V88" s="749">
        <v>1000</v>
      </c>
    </row>
    <row r="89" spans="1:22" x14ac:dyDescent="0.2">
      <c r="A89">
        <v>87</v>
      </c>
      <c r="B89" t="s">
        <v>48</v>
      </c>
      <c r="C89" t="s">
        <v>48</v>
      </c>
      <c r="D89" t="s">
        <v>595</v>
      </c>
      <c r="E89" t="s">
        <v>29</v>
      </c>
      <c r="F89" t="s">
        <v>127</v>
      </c>
      <c r="H89" t="s">
        <v>742</v>
      </c>
      <c r="I89" t="s">
        <v>33</v>
      </c>
      <c r="J89" s="803">
        <v>3.142361111111111E-2</v>
      </c>
      <c r="K89">
        <v>4</v>
      </c>
      <c r="L89" t="s">
        <v>53</v>
      </c>
      <c r="M89" s="1">
        <v>11018</v>
      </c>
      <c r="N89" t="s">
        <v>723</v>
      </c>
      <c r="O89">
        <v>10096</v>
      </c>
      <c r="Q89" s="801">
        <v>0.91631875113450723</v>
      </c>
      <c r="S89" s="801"/>
      <c r="T89">
        <v>922</v>
      </c>
      <c r="U89" s="801">
        <v>8.368124886549283E-2</v>
      </c>
      <c r="V89" s="749">
        <v>539</v>
      </c>
    </row>
    <row r="90" spans="1:22" x14ac:dyDescent="0.2">
      <c r="A90">
        <v>88</v>
      </c>
      <c r="B90" t="s">
        <v>26</v>
      </c>
      <c r="C90" t="s">
        <v>711</v>
      </c>
      <c r="D90" t="s">
        <v>501</v>
      </c>
      <c r="E90" t="s">
        <v>29</v>
      </c>
      <c r="F90" t="s">
        <v>143</v>
      </c>
      <c r="G90" t="s">
        <v>36</v>
      </c>
      <c r="H90" t="s">
        <v>502</v>
      </c>
      <c r="I90" t="s">
        <v>33</v>
      </c>
      <c r="J90" s="803">
        <v>6.9444444444444441E-3</v>
      </c>
      <c r="K90">
        <v>1</v>
      </c>
      <c r="L90" t="s">
        <v>715</v>
      </c>
      <c r="M90" s="1">
        <v>10389</v>
      </c>
      <c r="N90" t="s">
        <v>42</v>
      </c>
      <c r="O90">
        <v>10389</v>
      </c>
      <c r="P90">
        <v>6241</v>
      </c>
      <c r="Q90" s="801">
        <v>1</v>
      </c>
      <c r="S90" s="801">
        <v>0</v>
      </c>
      <c r="U90" s="801">
        <v>0</v>
      </c>
      <c r="V90" s="749"/>
    </row>
    <row r="91" spans="1:22" x14ac:dyDescent="0.2">
      <c r="A91">
        <v>89</v>
      </c>
      <c r="B91" t="s">
        <v>37</v>
      </c>
      <c r="C91" t="s">
        <v>864</v>
      </c>
      <c r="D91" t="s">
        <v>622</v>
      </c>
      <c r="E91" t="s">
        <v>29</v>
      </c>
      <c r="F91" t="s">
        <v>64</v>
      </c>
      <c r="H91" t="s">
        <v>623</v>
      </c>
      <c r="I91" t="s">
        <v>33</v>
      </c>
      <c r="J91" s="803">
        <v>2.207175925925926E-2</v>
      </c>
      <c r="K91">
        <v>2</v>
      </c>
      <c r="L91" t="s">
        <v>53</v>
      </c>
      <c r="M91" s="1">
        <v>8549</v>
      </c>
      <c r="N91" t="s">
        <v>659</v>
      </c>
      <c r="O91">
        <v>8365</v>
      </c>
      <c r="P91">
        <v>6443</v>
      </c>
      <c r="Q91" s="801">
        <v>0.97847701485553862</v>
      </c>
      <c r="S91" s="801"/>
      <c r="T91">
        <v>184</v>
      </c>
      <c r="U91" s="801">
        <v>2.152298514446134E-2</v>
      </c>
      <c r="V91" s="749"/>
    </row>
    <row r="92" spans="1:22" x14ac:dyDescent="0.2">
      <c r="A92">
        <v>90</v>
      </c>
      <c r="B92" t="s">
        <v>863</v>
      </c>
      <c r="C92" t="s">
        <v>770</v>
      </c>
      <c r="D92" t="s">
        <v>872</v>
      </c>
      <c r="E92" t="s">
        <v>29</v>
      </c>
      <c r="F92" t="s">
        <v>300</v>
      </c>
      <c r="H92" t="s">
        <v>873</v>
      </c>
      <c r="I92" t="s">
        <v>33</v>
      </c>
      <c r="J92" s="803">
        <v>2.3726851851851851E-3</v>
      </c>
      <c r="K92">
        <v>3</v>
      </c>
      <c r="L92" t="s">
        <v>100</v>
      </c>
      <c r="M92" s="1">
        <v>8501</v>
      </c>
      <c r="N92" t="s">
        <v>751</v>
      </c>
      <c r="O92">
        <v>8118</v>
      </c>
      <c r="Q92" s="801"/>
      <c r="S92" s="801"/>
      <c r="T92">
        <v>383</v>
      </c>
      <c r="U92" s="801">
        <v>4.5053523114927656E-2</v>
      </c>
      <c r="V92" s="749">
        <v>330</v>
      </c>
    </row>
    <row r="93" spans="1:22" x14ac:dyDescent="0.2">
      <c r="A93">
        <v>91</v>
      </c>
      <c r="B93" t="s">
        <v>48</v>
      </c>
      <c r="C93" t="s">
        <v>133</v>
      </c>
      <c r="D93" t="s">
        <v>223</v>
      </c>
      <c r="E93" t="s">
        <v>29</v>
      </c>
      <c r="F93" t="s">
        <v>512</v>
      </c>
      <c r="H93" t="s">
        <v>737</v>
      </c>
      <c r="I93" t="s">
        <v>33</v>
      </c>
      <c r="J93" s="803">
        <v>1.653935185185185E-2</v>
      </c>
      <c r="K93">
        <v>4</v>
      </c>
      <c r="L93" t="s">
        <v>53</v>
      </c>
      <c r="M93" s="1">
        <v>8301</v>
      </c>
      <c r="N93" t="s">
        <v>723</v>
      </c>
      <c r="O93">
        <v>7614</v>
      </c>
      <c r="Q93" s="801">
        <v>0.91723888688109867</v>
      </c>
      <c r="S93" s="801"/>
      <c r="T93">
        <v>687</v>
      </c>
      <c r="U93" s="801">
        <v>8.276111311890133E-2</v>
      </c>
      <c r="V93" s="749">
        <v>687</v>
      </c>
    </row>
    <row r="94" spans="1:22" x14ac:dyDescent="0.2">
      <c r="A94">
        <v>92</v>
      </c>
      <c r="B94" t="s">
        <v>66</v>
      </c>
      <c r="C94" t="s">
        <v>214</v>
      </c>
      <c r="D94" t="s">
        <v>215</v>
      </c>
      <c r="E94" t="s">
        <v>29</v>
      </c>
      <c r="F94" t="s">
        <v>206</v>
      </c>
      <c r="H94" t="s">
        <v>216</v>
      </c>
      <c r="I94" t="s">
        <v>33</v>
      </c>
      <c r="J94" s="803">
        <v>8.4143518518518517E-3</v>
      </c>
      <c r="K94">
        <v>63</v>
      </c>
      <c r="L94" t="s">
        <v>715</v>
      </c>
      <c r="M94" s="1">
        <v>8294</v>
      </c>
      <c r="N94" t="s">
        <v>70</v>
      </c>
      <c r="O94">
        <v>3994</v>
      </c>
      <c r="P94">
        <v>453</v>
      </c>
      <c r="Q94" s="801">
        <v>0.48155292982879189</v>
      </c>
      <c r="R94">
        <v>0</v>
      </c>
      <c r="S94" s="801">
        <v>0</v>
      </c>
      <c r="T94">
        <v>4300</v>
      </c>
      <c r="U94" s="801">
        <v>0.51844707017120806</v>
      </c>
      <c r="V94" s="749">
        <v>2200</v>
      </c>
    </row>
    <row r="95" spans="1:22" x14ac:dyDescent="0.2">
      <c r="A95">
        <v>93</v>
      </c>
      <c r="B95" t="s">
        <v>37</v>
      </c>
      <c r="C95" t="s">
        <v>864</v>
      </c>
      <c r="D95" t="s">
        <v>720</v>
      </c>
      <c r="E95" t="s">
        <v>29</v>
      </c>
      <c r="F95" t="s">
        <v>110</v>
      </c>
      <c r="G95" t="s">
        <v>373</v>
      </c>
      <c r="H95" t="s">
        <v>664</v>
      </c>
      <c r="I95" t="s">
        <v>33</v>
      </c>
      <c r="J95" s="803">
        <v>4.6203703703703698E-2</v>
      </c>
      <c r="K95">
        <v>2</v>
      </c>
      <c r="L95" t="s">
        <v>53</v>
      </c>
      <c r="M95" s="1">
        <v>7829</v>
      </c>
      <c r="N95" t="s">
        <v>659</v>
      </c>
      <c r="O95">
        <v>4573</v>
      </c>
      <c r="P95">
        <v>3050</v>
      </c>
      <c r="Q95" s="801">
        <v>0.58411035892195684</v>
      </c>
      <c r="S95" s="801"/>
      <c r="T95">
        <v>3256</v>
      </c>
      <c r="U95" s="801">
        <v>0.41588964107804316</v>
      </c>
      <c r="V95" s="749"/>
    </row>
    <row r="96" spans="1:22" x14ac:dyDescent="0.2">
      <c r="A96">
        <v>94</v>
      </c>
      <c r="B96" t="s">
        <v>37</v>
      </c>
      <c r="C96" t="s">
        <v>864</v>
      </c>
      <c r="D96" t="s">
        <v>618</v>
      </c>
      <c r="E96" t="s">
        <v>29</v>
      </c>
      <c r="F96" t="s">
        <v>308</v>
      </c>
      <c r="G96" t="s">
        <v>113</v>
      </c>
      <c r="H96" t="s">
        <v>114</v>
      </c>
      <c r="I96" t="s">
        <v>33</v>
      </c>
      <c r="J96" s="803"/>
      <c r="K96">
        <v>0</v>
      </c>
      <c r="L96" t="s">
        <v>53</v>
      </c>
      <c r="M96" s="1">
        <v>7714</v>
      </c>
      <c r="N96" t="s">
        <v>659</v>
      </c>
      <c r="O96">
        <v>7111</v>
      </c>
      <c r="P96">
        <v>1969</v>
      </c>
      <c r="Q96" s="801">
        <v>0.92183043816437649</v>
      </c>
      <c r="S96" s="801"/>
      <c r="T96">
        <v>603</v>
      </c>
      <c r="U96" s="801">
        <v>7.8169561835623541E-2</v>
      </c>
      <c r="V96" s="749"/>
    </row>
    <row r="97" spans="1:22" x14ac:dyDescent="0.2">
      <c r="A97">
        <v>95</v>
      </c>
      <c r="B97" t="s">
        <v>48</v>
      </c>
      <c r="C97" t="s">
        <v>49</v>
      </c>
      <c r="D97" t="s">
        <v>174</v>
      </c>
      <c r="E97" t="s">
        <v>29</v>
      </c>
      <c r="F97" t="s">
        <v>309</v>
      </c>
      <c r="G97" t="s">
        <v>176</v>
      </c>
      <c r="H97" t="s">
        <v>727</v>
      </c>
      <c r="I97" t="s">
        <v>33</v>
      </c>
      <c r="J97" s="803">
        <v>3.9317129629629632E-2</v>
      </c>
      <c r="K97">
        <v>2</v>
      </c>
      <c r="L97" t="s">
        <v>53</v>
      </c>
      <c r="M97" s="1">
        <v>7617</v>
      </c>
      <c r="N97" t="s">
        <v>723</v>
      </c>
      <c r="O97">
        <v>5951</v>
      </c>
      <c r="Q97" s="801">
        <v>0.78127871865563869</v>
      </c>
      <c r="S97" s="801"/>
      <c r="T97">
        <v>1666</v>
      </c>
      <c r="U97" s="801">
        <v>0.21872128134436131</v>
      </c>
      <c r="V97" s="749">
        <v>1108</v>
      </c>
    </row>
    <row r="98" spans="1:22" x14ac:dyDescent="0.2">
      <c r="A98">
        <v>96</v>
      </c>
      <c r="B98" t="s">
        <v>66</v>
      </c>
      <c r="C98" t="s">
        <v>214</v>
      </c>
      <c r="D98" t="s">
        <v>261</v>
      </c>
      <c r="E98" t="s">
        <v>29</v>
      </c>
      <c r="F98" t="s">
        <v>206</v>
      </c>
      <c r="G98" t="s">
        <v>221</v>
      </c>
      <c r="H98" t="s">
        <v>263</v>
      </c>
      <c r="I98" t="s">
        <v>33</v>
      </c>
      <c r="J98" s="803">
        <v>3.6793981481481483E-2</v>
      </c>
      <c r="K98">
        <v>2</v>
      </c>
      <c r="L98" t="s">
        <v>715</v>
      </c>
      <c r="M98" s="1">
        <v>7572</v>
      </c>
      <c r="N98" t="s">
        <v>70</v>
      </c>
      <c r="O98">
        <v>7015</v>
      </c>
      <c r="P98">
        <v>1025</v>
      </c>
      <c r="Q98" s="801">
        <v>0.92643951399894353</v>
      </c>
      <c r="R98">
        <v>0</v>
      </c>
      <c r="S98" s="801">
        <v>0</v>
      </c>
      <c r="T98">
        <v>557</v>
      </c>
      <c r="U98" s="801">
        <v>7.3560486001056524E-2</v>
      </c>
      <c r="V98" s="749">
        <v>270</v>
      </c>
    </row>
    <row r="99" spans="1:22" x14ac:dyDescent="0.2">
      <c r="A99">
        <v>97</v>
      </c>
      <c r="B99" t="s">
        <v>48</v>
      </c>
      <c r="C99" t="s">
        <v>83</v>
      </c>
      <c r="D99" t="s">
        <v>205</v>
      </c>
      <c r="E99" t="s">
        <v>29</v>
      </c>
      <c r="F99" t="s">
        <v>206</v>
      </c>
      <c r="H99" t="s">
        <v>734</v>
      </c>
      <c r="I99" t="s">
        <v>33</v>
      </c>
      <c r="J99" s="803">
        <v>0.12462962962962963</v>
      </c>
      <c r="K99">
        <v>5</v>
      </c>
      <c r="L99" t="s">
        <v>53</v>
      </c>
      <c r="M99" s="1">
        <v>7402</v>
      </c>
      <c r="N99" t="s">
        <v>723</v>
      </c>
      <c r="O99">
        <v>7402</v>
      </c>
      <c r="Q99" s="801">
        <v>1</v>
      </c>
      <c r="S99" s="801"/>
      <c r="T99">
        <v>0</v>
      </c>
      <c r="U99" s="801">
        <v>0</v>
      </c>
      <c r="V99" s="749">
        <v>0</v>
      </c>
    </row>
    <row r="100" spans="1:22" x14ac:dyDescent="0.2">
      <c r="A100">
        <v>98</v>
      </c>
      <c r="B100" t="s">
        <v>48</v>
      </c>
      <c r="C100" t="s">
        <v>83</v>
      </c>
      <c r="D100" t="s">
        <v>704</v>
      </c>
      <c r="E100" t="s">
        <v>29</v>
      </c>
      <c r="H100" t="s">
        <v>735</v>
      </c>
      <c r="I100" t="s">
        <v>33</v>
      </c>
      <c r="J100" s="803">
        <v>1.6516203703703703E-2</v>
      </c>
      <c r="K100">
        <v>19</v>
      </c>
      <c r="L100" t="s">
        <v>53</v>
      </c>
      <c r="M100" s="1">
        <v>7207</v>
      </c>
      <c r="N100" t="s">
        <v>723</v>
      </c>
      <c r="O100">
        <v>4253</v>
      </c>
      <c r="Q100" s="801">
        <v>0.59012071597058413</v>
      </c>
      <c r="S100" s="801"/>
      <c r="T100">
        <v>2954</v>
      </c>
      <c r="U100" s="801">
        <v>0.40987928402941587</v>
      </c>
      <c r="V100" s="749">
        <v>2240</v>
      </c>
    </row>
    <row r="101" spans="1:22" x14ac:dyDescent="0.2">
      <c r="A101">
        <v>99</v>
      </c>
      <c r="B101" t="s">
        <v>48</v>
      </c>
      <c r="C101" t="s">
        <v>49</v>
      </c>
      <c r="D101" t="s">
        <v>169</v>
      </c>
      <c r="E101" t="s">
        <v>29</v>
      </c>
      <c r="F101" t="s">
        <v>308</v>
      </c>
      <c r="G101" t="s">
        <v>455</v>
      </c>
      <c r="H101" t="s">
        <v>731</v>
      </c>
      <c r="I101" t="s">
        <v>33</v>
      </c>
      <c r="J101" s="803">
        <v>5.8958333333333335E-2</v>
      </c>
      <c r="K101">
        <v>1</v>
      </c>
      <c r="L101" t="s">
        <v>53</v>
      </c>
      <c r="M101" s="1">
        <v>6792</v>
      </c>
      <c r="N101" t="s">
        <v>723</v>
      </c>
      <c r="O101">
        <v>3310</v>
      </c>
      <c r="Q101" s="801">
        <v>0.48733804475853948</v>
      </c>
      <c r="S101" s="801"/>
      <c r="T101">
        <v>3482</v>
      </c>
      <c r="U101" s="801">
        <v>0.51266195524146052</v>
      </c>
      <c r="V101" s="749">
        <v>2276</v>
      </c>
    </row>
    <row r="102" spans="1:22" x14ac:dyDescent="0.2">
      <c r="A102">
        <v>100</v>
      </c>
      <c r="B102" t="s">
        <v>863</v>
      </c>
      <c r="C102" t="s">
        <v>770</v>
      </c>
      <c r="D102" t="s">
        <v>771</v>
      </c>
      <c r="E102" t="s">
        <v>29</v>
      </c>
      <c r="F102" t="s">
        <v>309</v>
      </c>
      <c r="G102" t="s">
        <v>176</v>
      </c>
      <c r="H102" t="s">
        <v>772</v>
      </c>
      <c r="I102" t="s">
        <v>33</v>
      </c>
      <c r="J102" s="803">
        <v>2.6354166666666668E-2</v>
      </c>
      <c r="K102">
        <v>12</v>
      </c>
      <c r="L102" t="s">
        <v>100</v>
      </c>
      <c r="M102" s="1">
        <v>6444</v>
      </c>
      <c r="N102" t="s">
        <v>751</v>
      </c>
      <c r="O102">
        <v>5144</v>
      </c>
      <c r="Q102" s="801">
        <v>0.79826194909993797</v>
      </c>
      <c r="S102" s="801"/>
      <c r="T102">
        <v>1300</v>
      </c>
      <c r="U102" s="801">
        <v>0.20173805090006208</v>
      </c>
      <c r="V102" s="749">
        <v>900</v>
      </c>
    </row>
    <row r="103" spans="1:22" x14ac:dyDescent="0.2">
      <c r="A103">
        <v>101</v>
      </c>
      <c r="B103" t="s">
        <v>37</v>
      </c>
      <c r="C103" t="s">
        <v>864</v>
      </c>
      <c r="D103" t="s">
        <v>638</v>
      </c>
      <c r="E103" t="s">
        <v>29</v>
      </c>
      <c r="F103" t="s">
        <v>140</v>
      </c>
      <c r="G103" t="s">
        <v>226</v>
      </c>
      <c r="H103" t="s">
        <v>227</v>
      </c>
      <c r="I103" t="s">
        <v>33</v>
      </c>
      <c r="J103" s="803">
        <v>3.9050925925925926E-2</v>
      </c>
      <c r="K103">
        <v>2</v>
      </c>
      <c r="L103" t="s">
        <v>53</v>
      </c>
      <c r="M103" s="1">
        <v>6205</v>
      </c>
      <c r="N103" t="s">
        <v>659</v>
      </c>
      <c r="O103">
        <v>4208</v>
      </c>
      <c r="P103">
        <v>2917</v>
      </c>
      <c r="Q103" s="801">
        <v>0.67816277195809826</v>
      </c>
      <c r="S103" s="801"/>
      <c r="T103">
        <v>1997</v>
      </c>
      <c r="U103" s="801">
        <v>0.32183722804190168</v>
      </c>
      <c r="V103" s="749"/>
    </row>
    <row r="104" spans="1:22" x14ac:dyDescent="0.2">
      <c r="A104">
        <v>102</v>
      </c>
      <c r="B104" t="s">
        <v>37</v>
      </c>
      <c r="C104" t="s">
        <v>864</v>
      </c>
      <c r="D104" t="s">
        <v>627</v>
      </c>
      <c r="E104" t="s">
        <v>29</v>
      </c>
      <c r="F104" t="s">
        <v>181</v>
      </c>
      <c r="H104" t="s">
        <v>606</v>
      </c>
      <c r="I104" t="s">
        <v>33</v>
      </c>
      <c r="J104" s="803"/>
      <c r="K104">
        <v>0</v>
      </c>
      <c r="L104" t="s">
        <v>53</v>
      </c>
      <c r="M104" s="1">
        <v>6202</v>
      </c>
      <c r="N104" t="s">
        <v>659</v>
      </c>
      <c r="O104">
        <v>5166</v>
      </c>
      <c r="P104">
        <v>4391</v>
      </c>
      <c r="Q104" s="801">
        <v>0.83295711060948086</v>
      </c>
      <c r="S104" s="801"/>
      <c r="T104">
        <v>1036</v>
      </c>
      <c r="U104" s="801">
        <v>0.1670428893905192</v>
      </c>
      <c r="V104" s="749"/>
    </row>
    <row r="105" spans="1:22" x14ac:dyDescent="0.2">
      <c r="A105">
        <v>103</v>
      </c>
      <c r="B105" t="s">
        <v>66</v>
      </c>
      <c r="C105" t="s">
        <v>67</v>
      </c>
      <c r="D105" t="s">
        <v>208</v>
      </c>
      <c r="E105" t="s">
        <v>29</v>
      </c>
      <c r="F105" t="s">
        <v>64</v>
      </c>
      <c r="G105" t="s">
        <v>85</v>
      </c>
      <c r="H105" t="s">
        <v>209</v>
      </c>
      <c r="I105" t="s">
        <v>33</v>
      </c>
      <c r="J105" s="803">
        <v>3.290509259259259E-2</v>
      </c>
      <c r="K105">
        <v>4</v>
      </c>
      <c r="L105" t="s">
        <v>715</v>
      </c>
      <c r="M105" s="1">
        <v>6141</v>
      </c>
      <c r="N105" t="s">
        <v>70</v>
      </c>
      <c r="O105">
        <v>5976</v>
      </c>
      <c r="P105">
        <v>1207</v>
      </c>
      <c r="Q105" s="801">
        <v>0.97313141182217877</v>
      </c>
      <c r="R105">
        <v>0</v>
      </c>
      <c r="S105" s="801">
        <v>0</v>
      </c>
      <c r="T105">
        <v>165</v>
      </c>
      <c r="U105" s="801">
        <v>2.6868588177821201E-2</v>
      </c>
      <c r="V105" s="749">
        <v>110</v>
      </c>
    </row>
    <row r="106" spans="1:22" x14ac:dyDescent="0.2">
      <c r="A106">
        <v>104</v>
      </c>
      <c r="B106" t="s">
        <v>48</v>
      </c>
      <c r="C106" t="s">
        <v>133</v>
      </c>
      <c r="D106" t="s">
        <v>217</v>
      </c>
      <c r="E106" t="s">
        <v>29</v>
      </c>
      <c r="F106" t="s">
        <v>308</v>
      </c>
      <c r="G106" t="s">
        <v>105</v>
      </c>
      <c r="H106" t="s">
        <v>738</v>
      </c>
      <c r="I106" t="s">
        <v>33</v>
      </c>
      <c r="J106" s="803">
        <v>8.6921296296296295E-3</v>
      </c>
      <c r="K106">
        <v>4</v>
      </c>
      <c r="L106" t="s">
        <v>53</v>
      </c>
      <c r="M106" s="1">
        <v>6098</v>
      </c>
      <c r="N106" t="s">
        <v>723</v>
      </c>
      <c r="O106">
        <v>5721</v>
      </c>
      <c r="Q106" s="801">
        <v>0.93817645129550675</v>
      </c>
      <c r="S106" s="801"/>
      <c r="T106">
        <v>377</v>
      </c>
      <c r="U106" s="801">
        <v>6.1823548704493275E-2</v>
      </c>
      <c r="V106" s="749">
        <v>258</v>
      </c>
    </row>
    <row r="107" spans="1:22" x14ac:dyDescent="0.2">
      <c r="A107">
        <v>105</v>
      </c>
      <c r="B107" t="s">
        <v>48</v>
      </c>
      <c r="C107" t="s">
        <v>48</v>
      </c>
      <c r="D107" t="s">
        <v>665</v>
      </c>
      <c r="E107" t="s">
        <v>29</v>
      </c>
      <c r="F107" t="s">
        <v>308</v>
      </c>
      <c r="G107" t="s">
        <v>453</v>
      </c>
      <c r="H107" t="s">
        <v>745</v>
      </c>
      <c r="I107" t="s">
        <v>52</v>
      </c>
      <c r="J107" s="803">
        <v>9.7337962962962959E-3</v>
      </c>
      <c r="K107">
        <v>5</v>
      </c>
      <c r="L107" t="s">
        <v>53</v>
      </c>
      <c r="M107" s="1">
        <v>5779</v>
      </c>
      <c r="N107" t="s">
        <v>723</v>
      </c>
      <c r="O107">
        <v>4775</v>
      </c>
      <c r="Q107" s="801">
        <v>0.82626752033223738</v>
      </c>
      <c r="S107" s="801"/>
      <c r="T107">
        <v>1004</v>
      </c>
      <c r="U107" s="801">
        <v>0.17373247966776259</v>
      </c>
      <c r="V107" s="749">
        <v>787</v>
      </c>
    </row>
    <row r="108" spans="1:22" x14ac:dyDescent="0.2">
      <c r="A108">
        <v>106</v>
      </c>
      <c r="B108" t="s">
        <v>863</v>
      </c>
      <c r="C108" t="s">
        <v>748</v>
      </c>
      <c r="D108" t="s">
        <v>754</v>
      </c>
      <c r="E108" t="s">
        <v>29</v>
      </c>
      <c r="F108" t="s">
        <v>300</v>
      </c>
      <c r="H108" t="s">
        <v>755</v>
      </c>
      <c r="I108" t="s">
        <v>33</v>
      </c>
      <c r="J108" s="803">
        <v>9.6064814814814815E-3</v>
      </c>
      <c r="K108">
        <v>2</v>
      </c>
      <c r="L108" t="s">
        <v>100</v>
      </c>
      <c r="M108" s="1">
        <v>5515</v>
      </c>
      <c r="N108" t="s">
        <v>751</v>
      </c>
      <c r="O108">
        <v>2245</v>
      </c>
      <c r="Q108" s="801">
        <v>0.4070716228467815</v>
      </c>
      <c r="S108" s="801"/>
      <c r="T108">
        <v>3270</v>
      </c>
      <c r="U108" s="801">
        <v>0.59292837715321844</v>
      </c>
      <c r="V108" s="749">
        <v>2800</v>
      </c>
    </row>
    <row r="109" spans="1:22" x14ac:dyDescent="0.2">
      <c r="A109">
        <v>107</v>
      </c>
      <c r="B109" t="s">
        <v>37</v>
      </c>
      <c r="C109" t="s">
        <v>864</v>
      </c>
      <c r="D109" t="s">
        <v>636</v>
      </c>
      <c r="E109" t="s">
        <v>29</v>
      </c>
      <c r="F109" t="s">
        <v>308</v>
      </c>
      <c r="G109" t="s">
        <v>105</v>
      </c>
      <c r="H109" t="s">
        <v>213</v>
      </c>
      <c r="I109" t="s">
        <v>33</v>
      </c>
      <c r="J109" s="803">
        <v>2.2604166666666665E-2</v>
      </c>
      <c r="K109">
        <v>2</v>
      </c>
      <c r="L109" t="s">
        <v>53</v>
      </c>
      <c r="M109" s="1">
        <v>5278</v>
      </c>
      <c r="N109" t="s">
        <v>659</v>
      </c>
      <c r="O109">
        <v>5106</v>
      </c>
      <c r="P109">
        <v>3340</v>
      </c>
      <c r="Q109" s="801">
        <v>0.9674118984463812</v>
      </c>
      <c r="S109" s="801"/>
      <c r="T109">
        <v>172</v>
      </c>
      <c r="U109" s="801">
        <v>3.2588101553618798E-2</v>
      </c>
      <c r="V109" s="749"/>
    </row>
    <row r="110" spans="1:22" x14ac:dyDescent="0.2">
      <c r="A110">
        <v>108</v>
      </c>
      <c r="B110" t="s">
        <v>37</v>
      </c>
      <c r="C110" t="s">
        <v>864</v>
      </c>
      <c r="D110" t="s">
        <v>637</v>
      </c>
      <c r="F110" t="s">
        <v>308</v>
      </c>
      <c r="G110" t="s">
        <v>105</v>
      </c>
      <c r="H110" t="s">
        <v>202</v>
      </c>
      <c r="I110" t="s">
        <v>33</v>
      </c>
      <c r="J110" s="803">
        <v>3.6574074074074071E-2</v>
      </c>
      <c r="K110">
        <v>3</v>
      </c>
      <c r="L110" t="s">
        <v>53</v>
      </c>
      <c r="M110" s="1">
        <v>4944</v>
      </c>
      <c r="N110" t="s">
        <v>659</v>
      </c>
      <c r="O110">
        <v>4782</v>
      </c>
      <c r="P110">
        <v>3555</v>
      </c>
      <c r="Q110" s="801">
        <v>0.96723300970873782</v>
      </c>
      <c r="S110" s="801"/>
      <c r="T110">
        <v>162</v>
      </c>
      <c r="U110" s="801">
        <v>3.2766990291262135E-2</v>
      </c>
      <c r="V110" s="749"/>
    </row>
    <row r="111" spans="1:22" x14ac:dyDescent="0.2">
      <c r="A111">
        <v>109</v>
      </c>
      <c r="B111" t="s">
        <v>863</v>
      </c>
      <c r="C111" t="s">
        <v>792</v>
      </c>
      <c r="D111" t="s">
        <v>793</v>
      </c>
      <c r="E111" t="s">
        <v>29</v>
      </c>
      <c r="F111" t="s">
        <v>318</v>
      </c>
      <c r="G111" t="s">
        <v>391</v>
      </c>
      <c r="H111" t="s">
        <v>794</v>
      </c>
      <c r="I111" t="s">
        <v>33</v>
      </c>
      <c r="J111" s="803">
        <v>3.2164351851851854E-2</v>
      </c>
      <c r="K111">
        <v>4</v>
      </c>
      <c r="L111" t="s">
        <v>100</v>
      </c>
      <c r="M111" s="1">
        <v>4763</v>
      </c>
      <c r="N111" t="s">
        <v>751</v>
      </c>
      <c r="O111">
        <v>2473</v>
      </c>
      <c r="Q111" s="801">
        <v>0.51921058156623978</v>
      </c>
      <c r="S111" s="801"/>
      <c r="T111">
        <v>2290</v>
      </c>
      <c r="U111" s="801">
        <v>0.48078941843376022</v>
      </c>
      <c r="V111" s="749">
        <v>1605</v>
      </c>
    </row>
    <row r="112" spans="1:22" x14ac:dyDescent="0.2">
      <c r="A112">
        <v>110</v>
      </c>
      <c r="B112" t="s">
        <v>37</v>
      </c>
      <c r="C112" t="s">
        <v>864</v>
      </c>
      <c r="D112" t="s">
        <v>551</v>
      </c>
      <c r="E112" t="s">
        <v>29</v>
      </c>
      <c r="F112" t="s">
        <v>318</v>
      </c>
      <c r="G112" t="s">
        <v>85</v>
      </c>
      <c r="H112" t="s">
        <v>552</v>
      </c>
      <c r="I112" t="s">
        <v>33</v>
      </c>
      <c r="J112" s="803"/>
      <c r="K112">
        <v>0</v>
      </c>
      <c r="L112" t="s">
        <v>53</v>
      </c>
      <c r="M112" s="1">
        <v>4248</v>
      </c>
      <c r="N112" t="s">
        <v>659</v>
      </c>
      <c r="O112">
        <v>1224</v>
      </c>
      <c r="P112">
        <v>651</v>
      </c>
      <c r="Q112" s="801">
        <v>0.28813559322033899</v>
      </c>
      <c r="S112" s="801"/>
      <c r="T112">
        <v>3024</v>
      </c>
      <c r="U112" s="801">
        <v>0.71186440677966101</v>
      </c>
      <c r="V112" s="749"/>
    </row>
    <row r="113" spans="1:22" x14ac:dyDescent="0.2">
      <c r="A113">
        <v>111</v>
      </c>
      <c r="B113" t="s">
        <v>863</v>
      </c>
      <c r="C113" t="s">
        <v>795</v>
      </c>
      <c r="D113" t="s">
        <v>796</v>
      </c>
      <c r="E113" t="s">
        <v>29</v>
      </c>
      <c r="F113" t="s">
        <v>318</v>
      </c>
      <c r="G113" t="s">
        <v>199</v>
      </c>
      <c r="H113" t="s">
        <v>797</v>
      </c>
      <c r="I113" t="s">
        <v>33</v>
      </c>
      <c r="J113" s="803">
        <v>3.0277777777777778E-2</v>
      </c>
      <c r="K113">
        <v>2</v>
      </c>
      <c r="L113" t="s">
        <v>100</v>
      </c>
      <c r="M113" s="1">
        <v>3439</v>
      </c>
      <c r="N113" t="s">
        <v>751</v>
      </c>
      <c r="O113">
        <v>3320</v>
      </c>
      <c r="Q113" s="801">
        <v>0.96539691770863623</v>
      </c>
      <c r="S113" s="801"/>
      <c r="T113">
        <v>119</v>
      </c>
      <c r="U113" s="801">
        <v>3.4603082291363767E-2</v>
      </c>
      <c r="V113" s="749">
        <v>85</v>
      </c>
    </row>
    <row r="114" spans="1:22" x14ac:dyDescent="0.2">
      <c r="A114">
        <v>112</v>
      </c>
      <c r="B114" t="s">
        <v>37</v>
      </c>
      <c r="C114" t="s">
        <v>864</v>
      </c>
      <c r="D114" t="s">
        <v>721</v>
      </c>
      <c r="E114" t="s">
        <v>29</v>
      </c>
      <c r="F114" t="s">
        <v>146</v>
      </c>
      <c r="H114" t="s">
        <v>671</v>
      </c>
      <c r="I114" t="s">
        <v>33</v>
      </c>
      <c r="J114" s="803">
        <v>4.2719907407407408E-2</v>
      </c>
      <c r="K114">
        <v>5</v>
      </c>
      <c r="L114" t="s">
        <v>53</v>
      </c>
      <c r="M114" s="1">
        <v>3226</v>
      </c>
      <c r="N114" t="s">
        <v>659</v>
      </c>
      <c r="O114">
        <v>2819</v>
      </c>
      <c r="P114">
        <v>2118</v>
      </c>
      <c r="Q114" s="801">
        <v>0.87383756974581528</v>
      </c>
      <c r="S114" s="801"/>
      <c r="T114">
        <v>407</v>
      </c>
      <c r="U114" s="801">
        <v>0.12616243025418475</v>
      </c>
      <c r="V114" s="749"/>
    </row>
    <row r="115" spans="1:22" x14ac:dyDescent="0.2">
      <c r="A115">
        <v>113</v>
      </c>
      <c r="B115" t="s">
        <v>26</v>
      </c>
      <c r="C115" t="s">
        <v>711</v>
      </c>
      <c r="D115" t="s">
        <v>600</v>
      </c>
      <c r="E115" t="s">
        <v>29</v>
      </c>
      <c r="H115" t="s">
        <v>601</v>
      </c>
      <c r="I115" t="s">
        <v>33</v>
      </c>
      <c r="J115" s="803"/>
      <c r="K115">
        <v>0</v>
      </c>
      <c r="L115" t="s">
        <v>715</v>
      </c>
      <c r="M115" s="1">
        <v>3026</v>
      </c>
      <c r="N115" t="s">
        <v>42</v>
      </c>
      <c r="O115">
        <v>2800</v>
      </c>
      <c r="P115">
        <v>1528</v>
      </c>
      <c r="Q115" s="801">
        <v>0.92531394580304027</v>
      </c>
      <c r="S115" s="801">
        <v>0</v>
      </c>
      <c r="T115">
        <v>226</v>
      </c>
      <c r="U115" s="801">
        <v>7.4686054196959686E-2</v>
      </c>
      <c r="V115" s="749"/>
    </row>
    <row r="116" spans="1:22" x14ac:dyDescent="0.2">
      <c r="A116">
        <v>114</v>
      </c>
      <c r="B116" t="s">
        <v>863</v>
      </c>
      <c r="C116" t="s">
        <v>781</v>
      </c>
      <c r="D116" t="s">
        <v>781</v>
      </c>
      <c r="E116" t="s">
        <v>782</v>
      </c>
      <c r="F116" t="s">
        <v>30</v>
      </c>
      <c r="H116" t="s">
        <v>783</v>
      </c>
      <c r="I116" t="s">
        <v>33</v>
      </c>
      <c r="J116" s="803">
        <v>2.9398148148148149E-2</v>
      </c>
      <c r="K116">
        <v>4</v>
      </c>
      <c r="L116" t="s">
        <v>100</v>
      </c>
      <c r="M116" s="1">
        <v>2970</v>
      </c>
      <c r="N116" t="s">
        <v>751</v>
      </c>
      <c r="O116">
        <v>254</v>
      </c>
      <c r="Q116" s="801">
        <v>8.5521885521885527E-2</v>
      </c>
      <c r="S116" s="801"/>
      <c r="T116">
        <v>2716</v>
      </c>
      <c r="U116" s="801">
        <v>0.91447811447811445</v>
      </c>
      <c r="V116" s="749">
        <v>1736</v>
      </c>
    </row>
    <row r="117" spans="1:22" x14ac:dyDescent="0.2">
      <c r="A117">
        <v>115</v>
      </c>
      <c r="B117" t="s">
        <v>48</v>
      </c>
      <c r="C117" t="s">
        <v>49</v>
      </c>
      <c r="D117" t="s">
        <v>232</v>
      </c>
      <c r="E117" t="s">
        <v>29</v>
      </c>
      <c r="F117" t="s">
        <v>30</v>
      </c>
      <c r="G117" t="s">
        <v>119</v>
      </c>
      <c r="H117" t="s">
        <v>728</v>
      </c>
      <c r="I117" t="s">
        <v>33</v>
      </c>
      <c r="J117" s="803">
        <v>1.1979166666666667E-2</v>
      </c>
      <c r="K117">
        <v>3</v>
      </c>
      <c r="L117" t="s">
        <v>53</v>
      </c>
      <c r="M117" s="1">
        <v>2947</v>
      </c>
      <c r="N117" t="s">
        <v>723</v>
      </c>
      <c r="O117">
        <v>2398</v>
      </c>
      <c r="Q117" s="801">
        <v>0.81370885646420088</v>
      </c>
      <c r="S117" s="801"/>
      <c r="T117">
        <v>549</v>
      </c>
      <c r="U117" s="801">
        <v>0.18629114353579912</v>
      </c>
      <c r="V117" s="749">
        <v>491</v>
      </c>
    </row>
    <row r="118" spans="1:22" x14ac:dyDescent="0.2">
      <c r="A118">
        <v>116</v>
      </c>
      <c r="B118" t="s">
        <v>66</v>
      </c>
      <c r="C118" t="s">
        <v>214</v>
      </c>
      <c r="D118" t="s">
        <v>266</v>
      </c>
      <c r="E118" t="s">
        <v>29</v>
      </c>
      <c r="F118" t="s">
        <v>206</v>
      </c>
      <c r="H118" t="s">
        <v>268</v>
      </c>
      <c r="I118" t="s">
        <v>33</v>
      </c>
      <c r="J118" s="803">
        <v>2.6944444444444444E-2</v>
      </c>
      <c r="K118">
        <v>2</v>
      </c>
      <c r="L118" t="s">
        <v>715</v>
      </c>
      <c r="M118" s="1">
        <v>2845</v>
      </c>
      <c r="N118" t="s">
        <v>70</v>
      </c>
      <c r="O118">
        <v>2460</v>
      </c>
      <c r="P118">
        <v>355</v>
      </c>
      <c r="Q118" s="801">
        <v>0.86467486818980666</v>
      </c>
      <c r="R118">
        <v>0</v>
      </c>
      <c r="S118" s="801">
        <v>0</v>
      </c>
      <c r="T118">
        <v>385</v>
      </c>
      <c r="U118" s="801">
        <v>0.13532513181019332</v>
      </c>
      <c r="V118" s="749">
        <v>139</v>
      </c>
    </row>
    <row r="119" spans="1:22" x14ac:dyDescent="0.2">
      <c r="A119">
        <v>117</v>
      </c>
      <c r="B119" t="s">
        <v>37</v>
      </c>
      <c r="C119" t="s">
        <v>864</v>
      </c>
      <c r="D119" t="s">
        <v>645</v>
      </c>
      <c r="E119" t="s">
        <v>29</v>
      </c>
      <c r="F119" t="s">
        <v>130</v>
      </c>
      <c r="G119" t="s">
        <v>386</v>
      </c>
      <c r="H119" t="s">
        <v>646</v>
      </c>
      <c r="I119" t="s">
        <v>33</v>
      </c>
      <c r="J119" s="803">
        <v>1.0590277777777777E-2</v>
      </c>
      <c r="K119">
        <v>1</v>
      </c>
      <c r="L119" t="s">
        <v>53</v>
      </c>
      <c r="M119" s="1">
        <v>2794</v>
      </c>
      <c r="N119" t="s">
        <v>659</v>
      </c>
      <c r="O119">
        <v>2685</v>
      </c>
      <c r="P119">
        <v>2234</v>
      </c>
      <c r="Q119" s="801">
        <v>0.96098783106657126</v>
      </c>
      <c r="S119" s="801"/>
      <c r="T119">
        <v>109</v>
      </c>
      <c r="U119" s="801">
        <v>3.9012168933428779E-2</v>
      </c>
      <c r="V119" s="749"/>
    </row>
    <row r="120" spans="1:22" x14ac:dyDescent="0.2">
      <c r="A120">
        <v>118</v>
      </c>
      <c r="B120" t="s">
        <v>37</v>
      </c>
      <c r="C120" t="s">
        <v>864</v>
      </c>
      <c r="D120" t="s">
        <v>542</v>
      </c>
      <c r="E120" t="s">
        <v>29</v>
      </c>
      <c r="F120" t="s">
        <v>318</v>
      </c>
      <c r="G120" t="s">
        <v>394</v>
      </c>
      <c r="H120" t="s">
        <v>546</v>
      </c>
      <c r="I120" t="s">
        <v>33</v>
      </c>
      <c r="J120" s="803"/>
      <c r="K120">
        <v>0</v>
      </c>
      <c r="L120" t="s">
        <v>53</v>
      </c>
      <c r="M120" s="1">
        <v>2714</v>
      </c>
      <c r="N120" t="s">
        <v>659</v>
      </c>
      <c r="O120">
        <v>2496</v>
      </c>
      <c r="P120">
        <v>1400</v>
      </c>
      <c r="Q120" s="801">
        <v>0.91967575534266766</v>
      </c>
      <c r="S120" s="801"/>
      <c r="T120">
        <v>218</v>
      </c>
      <c r="U120" s="801">
        <v>8.0324244657332344E-2</v>
      </c>
      <c r="V120" s="749"/>
    </row>
    <row r="121" spans="1:22" x14ac:dyDescent="0.2">
      <c r="A121">
        <v>119</v>
      </c>
      <c r="B121" t="s">
        <v>37</v>
      </c>
      <c r="C121" t="s">
        <v>864</v>
      </c>
      <c r="D121" t="s">
        <v>876</v>
      </c>
      <c r="E121" t="s">
        <v>29</v>
      </c>
      <c r="F121" t="s">
        <v>122</v>
      </c>
      <c r="H121" t="s">
        <v>877</v>
      </c>
      <c r="I121" t="s">
        <v>33</v>
      </c>
      <c r="J121" s="803"/>
      <c r="K121">
        <v>2</v>
      </c>
      <c r="L121" t="s">
        <v>53</v>
      </c>
      <c r="M121" s="1">
        <v>2311</v>
      </c>
      <c r="N121" t="s">
        <v>659</v>
      </c>
      <c r="O121">
        <v>2311</v>
      </c>
      <c r="P121">
        <v>964</v>
      </c>
      <c r="Q121" s="801">
        <v>1</v>
      </c>
      <c r="S121" s="801"/>
      <c r="U121" s="801">
        <v>0</v>
      </c>
      <c r="V121" s="749"/>
    </row>
    <row r="122" spans="1:22" x14ac:dyDescent="0.2">
      <c r="A122">
        <v>120</v>
      </c>
      <c r="B122" t="s">
        <v>863</v>
      </c>
      <c r="C122" t="s">
        <v>373</v>
      </c>
      <c r="D122" t="s">
        <v>373</v>
      </c>
      <c r="E122" t="s">
        <v>29</v>
      </c>
      <c r="F122" t="s">
        <v>30</v>
      </c>
      <c r="H122" t="s">
        <v>801</v>
      </c>
      <c r="I122" t="s">
        <v>33</v>
      </c>
      <c r="J122" s="803">
        <v>2.7129629629629629E-2</v>
      </c>
      <c r="K122">
        <v>5</v>
      </c>
      <c r="L122" t="s">
        <v>100</v>
      </c>
      <c r="M122" s="1">
        <v>2017</v>
      </c>
      <c r="N122" t="s">
        <v>751</v>
      </c>
      <c r="O122">
        <v>1353</v>
      </c>
      <c r="Q122" s="801">
        <v>0.6707982151710461</v>
      </c>
      <c r="S122" s="801"/>
      <c r="T122">
        <v>664</v>
      </c>
      <c r="U122" s="801">
        <v>0.3292017848289539</v>
      </c>
      <c r="V122" s="749">
        <v>517</v>
      </c>
    </row>
    <row r="123" spans="1:22" x14ac:dyDescent="0.2">
      <c r="A123">
        <v>121</v>
      </c>
      <c r="B123" t="s">
        <v>37</v>
      </c>
      <c r="C123" t="s">
        <v>864</v>
      </c>
      <c r="D123" t="s">
        <v>157</v>
      </c>
      <c r="E123" t="s">
        <v>29</v>
      </c>
      <c r="F123" t="s">
        <v>318</v>
      </c>
      <c r="G123" t="s">
        <v>158</v>
      </c>
      <c r="H123" t="s">
        <v>159</v>
      </c>
      <c r="I123" t="s">
        <v>33</v>
      </c>
      <c r="J123" s="803"/>
      <c r="K123">
        <v>0</v>
      </c>
      <c r="L123" t="s">
        <v>53</v>
      </c>
      <c r="M123" s="1">
        <v>1972</v>
      </c>
      <c r="N123" t="s">
        <v>659</v>
      </c>
      <c r="O123">
        <v>1836</v>
      </c>
      <c r="P123">
        <v>772</v>
      </c>
      <c r="Q123" s="801">
        <v>0.93103448275862066</v>
      </c>
      <c r="S123" s="801"/>
      <c r="T123">
        <v>136</v>
      </c>
      <c r="U123" s="801">
        <v>6.8965517241379309E-2</v>
      </c>
      <c r="V123" s="749"/>
    </row>
    <row r="124" spans="1:22" x14ac:dyDescent="0.2">
      <c r="A124">
        <v>122</v>
      </c>
      <c r="B124" t="s">
        <v>48</v>
      </c>
      <c r="C124" t="s">
        <v>49</v>
      </c>
      <c r="D124" t="s">
        <v>241</v>
      </c>
      <c r="E124" t="s">
        <v>29</v>
      </c>
      <c r="F124" t="s">
        <v>180</v>
      </c>
      <c r="G124" t="s">
        <v>242</v>
      </c>
      <c r="H124" t="s">
        <v>730</v>
      </c>
      <c r="I124" t="s">
        <v>33</v>
      </c>
      <c r="J124" s="803">
        <v>0</v>
      </c>
      <c r="K124">
        <v>0</v>
      </c>
      <c r="L124" t="s">
        <v>53</v>
      </c>
      <c r="M124" s="1">
        <v>1880</v>
      </c>
      <c r="N124" t="s">
        <v>723</v>
      </c>
      <c r="O124">
        <v>1469</v>
      </c>
      <c r="Q124" s="801">
        <v>0.78138297872340423</v>
      </c>
      <c r="S124" s="801"/>
      <c r="T124">
        <v>411</v>
      </c>
      <c r="U124" s="801">
        <v>0.21861702127659574</v>
      </c>
      <c r="V124" s="749">
        <v>216</v>
      </c>
    </row>
    <row r="125" spans="1:22" x14ac:dyDescent="0.2">
      <c r="A125">
        <v>123</v>
      </c>
      <c r="B125" t="s">
        <v>48</v>
      </c>
      <c r="C125" t="s">
        <v>48</v>
      </c>
      <c r="D125" t="s">
        <v>694</v>
      </c>
      <c r="E125" t="s">
        <v>29</v>
      </c>
      <c r="F125" t="s">
        <v>308</v>
      </c>
      <c r="G125" t="s">
        <v>105</v>
      </c>
      <c r="H125" t="s">
        <v>695</v>
      </c>
      <c r="I125" t="s">
        <v>33</v>
      </c>
      <c r="J125" s="803">
        <v>2.8032407407407409E-2</v>
      </c>
      <c r="K125">
        <v>3</v>
      </c>
      <c r="L125" t="s">
        <v>53</v>
      </c>
      <c r="M125" s="1">
        <v>1330</v>
      </c>
      <c r="N125" t="s">
        <v>723</v>
      </c>
      <c r="O125">
        <v>1009</v>
      </c>
      <c r="Q125" s="801">
        <v>0.75864661654135335</v>
      </c>
      <c r="S125" s="801"/>
      <c r="T125">
        <v>321</v>
      </c>
      <c r="U125" s="801">
        <v>0.24135338345864663</v>
      </c>
      <c r="V125" s="749">
        <v>221</v>
      </c>
    </row>
    <row r="126" spans="1:22" x14ac:dyDescent="0.2">
      <c r="A126">
        <v>124</v>
      </c>
      <c r="B126" t="s">
        <v>37</v>
      </c>
      <c r="C126" t="s">
        <v>864</v>
      </c>
      <c r="D126" t="s">
        <v>879</v>
      </c>
      <c r="E126" t="s">
        <v>29</v>
      </c>
      <c r="F126" t="s">
        <v>309</v>
      </c>
      <c r="G126" t="s">
        <v>373</v>
      </c>
      <c r="H126" t="s">
        <v>880</v>
      </c>
      <c r="I126" t="s">
        <v>33</v>
      </c>
      <c r="J126" s="803"/>
      <c r="K126">
        <v>0</v>
      </c>
      <c r="L126" t="s">
        <v>53</v>
      </c>
      <c r="M126" s="1">
        <v>1133</v>
      </c>
      <c r="N126" t="s">
        <v>659</v>
      </c>
      <c r="O126">
        <v>1104</v>
      </c>
      <c r="P126">
        <v>667</v>
      </c>
      <c r="Q126" s="801">
        <v>0.97440423654015884</v>
      </c>
      <c r="S126" s="801"/>
      <c r="T126">
        <v>29</v>
      </c>
      <c r="U126" s="801">
        <v>2.5595763459841131E-2</v>
      </c>
      <c r="V126" s="749"/>
    </row>
    <row r="127" spans="1:22" x14ac:dyDescent="0.2">
      <c r="A127">
        <v>125</v>
      </c>
      <c r="B127" t="s">
        <v>37</v>
      </c>
      <c r="C127" t="s">
        <v>864</v>
      </c>
      <c r="D127" t="s">
        <v>632</v>
      </c>
      <c r="E127" t="s">
        <v>29</v>
      </c>
      <c r="F127" t="s">
        <v>633</v>
      </c>
      <c r="G127" t="s">
        <v>634</v>
      </c>
      <c r="H127" t="s">
        <v>635</v>
      </c>
      <c r="I127" t="s">
        <v>33</v>
      </c>
      <c r="J127" s="803"/>
      <c r="K127">
        <v>0</v>
      </c>
      <c r="L127" t="s">
        <v>53</v>
      </c>
      <c r="M127" s="1">
        <v>997</v>
      </c>
      <c r="N127" t="s">
        <v>659</v>
      </c>
      <c r="O127">
        <v>623</v>
      </c>
      <c r="P127">
        <v>312</v>
      </c>
      <c r="Q127" s="801">
        <v>0.62487462387161485</v>
      </c>
      <c r="S127" s="801"/>
      <c r="T127">
        <v>374</v>
      </c>
      <c r="U127" s="801">
        <v>0.37512537612838515</v>
      </c>
      <c r="V127" s="749"/>
    </row>
    <row r="128" spans="1:22" x14ac:dyDescent="0.2">
      <c r="A128">
        <v>126</v>
      </c>
      <c r="B128" t="s">
        <v>37</v>
      </c>
      <c r="C128" t="s">
        <v>864</v>
      </c>
      <c r="D128" t="s">
        <v>639</v>
      </c>
      <c r="E128" t="s">
        <v>29</v>
      </c>
      <c r="F128" t="s">
        <v>140</v>
      </c>
      <c r="G128" t="s">
        <v>172</v>
      </c>
      <c r="H128" t="s">
        <v>640</v>
      </c>
      <c r="I128" t="s">
        <v>33</v>
      </c>
      <c r="J128" s="803">
        <v>2.4108796296296298E-2</v>
      </c>
      <c r="K128">
        <v>2</v>
      </c>
      <c r="L128" t="s">
        <v>53</v>
      </c>
      <c r="M128" s="1">
        <v>862</v>
      </c>
      <c r="N128" t="s">
        <v>659</v>
      </c>
      <c r="O128">
        <v>413</v>
      </c>
      <c r="P128">
        <v>296</v>
      </c>
      <c r="Q128" s="801">
        <v>0.4791183294663573</v>
      </c>
      <c r="S128" s="801"/>
      <c r="T128">
        <v>449</v>
      </c>
      <c r="U128" s="801">
        <v>0.52088167053364265</v>
      </c>
      <c r="V128" s="749"/>
    </row>
    <row r="129" spans="1:22" x14ac:dyDescent="0.2">
      <c r="A129">
        <v>127</v>
      </c>
      <c r="B129" t="s">
        <v>863</v>
      </c>
      <c r="C129" t="s">
        <v>748</v>
      </c>
      <c r="D129" t="s">
        <v>752</v>
      </c>
      <c r="E129" t="s">
        <v>29</v>
      </c>
      <c r="F129" t="s">
        <v>30</v>
      </c>
      <c r="G129" t="s">
        <v>98</v>
      </c>
      <c r="H129" t="s">
        <v>753</v>
      </c>
      <c r="I129" t="s">
        <v>33</v>
      </c>
      <c r="J129" s="803">
        <v>2.4791666666666667E-2</v>
      </c>
      <c r="K129">
        <v>10</v>
      </c>
      <c r="L129" t="s">
        <v>100</v>
      </c>
      <c r="M129" s="1">
        <v>635</v>
      </c>
      <c r="N129" t="s">
        <v>751</v>
      </c>
      <c r="O129">
        <v>635</v>
      </c>
      <c r="Q129" s="801">
        <v>1</v>
      </c>
      <c r="S129" s="801"/>
      <c r="U129" s="801"/>
      <c r="V129" s="749"/>
    </row>
    <row r="130" spans="1:22" x14ac:dyDescent="0.2">
      <c r="A130">
        <v>128</v>
      </c>
      <c r="B130" t="s">
        <v>271</v>
      </c>
      <c r="C130" t="s">
        <v>884</v>
      </c>
      <c r="D130" t="s">
        <v>273</v>
      </c>
      <c r="E130" t="s">
        <v>29</v>
      </c>
      <c r="F130" t="s">
        <v>318</v>
      </c>
      <c r="H130" t="s">
        <v>885</v>
      </c>
      <c r="I130" t="s">
        <v>33</v>
      </c>
      <c r="J130" s="803">
        <v>1.1817129629629629E-2</v>
      </c>
      <c r="K130">
        <v>2</v>
      </c>
      <c r="L130" t="s">
        <v>100</v>
      </c>
      <c r="M130" s="1">
        <v>543</v>
      </c>
      <c r="N130" t="s">
        <v>35</v>
      </c>
      <c r="O130">
        <v>465</v>
      </c>
      <c r="Q130" s="801">
        <v>0.85635359116022103</v>
      </c>
      <c r="R130">
        <v>0</v>
      </c>
      <c r="S130" s="801">
        <v>0</v>
      </c>
      <c r="T130">
        <v>78</v>
      </c>
      <c r="U130" s="801">
        <v>0.143646408839779</v>
      </c>
      <c r="V130" s="749">
        <v>66</v>
      </c>
    </row>
    <row r="131" spans="1:22" x14ac:dyDescent="0.2">
      <c r="A131">
        <v>129</v>
      </c>
      <c r="B131" t="s">
        <v>863</v>
      </c>
      <c r="C131" t="s">
        <v>881</v>
      </c>
      <c r="D131" t="s">
        <v>882</v>
      </c>
      <c r="E131" t="s">
        <v>29</v>
      </c>
      <c r="F131" t="s">
        <v>309</v>
      </c>
      <c r="G131" t="s">
        <v>176</v>
      </c>
      <c r="H131" t="s">
        <v>883</v>
      </c>
      <c r="I131" t="s">
        <v>33</v>
      </c>
      <c r="J131" s="803">
        <v>2.7430555555555555E-2</v>
      </c>
      <c r="K131">
        <v>1</v>
      </c>
      <c r="L131" t="s">
        <v>100</v>
      </c>
      <c r="M131" s="1">
        <v>508</v>
      </c>
      <c r="N131" t="s">
        <v>751</v>
      </c>
      <c r="O131">
        <v>508</v>
      </c>
      <c r="Q131" s="801">
        <v>1</v>
      </c>
      <c r="S131" s="801"/>
      <c r="U131" s="801"/>
      <c r="V131" s="749"/>
    </row>
    <row r="132" spans="1:22" x14ac:dyDescent="0.2">
      <c r="A132">
        <v>130</v>
      </c>
      <c r="B132" t="s">
        <v>66</v>
      </c>
      <c r="C132" t="s">
        <v>67</v>
      </c>
      <c r="D132" t="s">
        <v>275</v>
      </c>
      <c r="E132" t="s">
        <v>29</v>
      </c>
      <c r="F132" t="s">
        <v>206</v>
      </c>
      <c r="H132" t="s">
        <v>276</v>
      </c>
      <c r="I132" t="s">
        <v>33</v>
      </c>
      <c r="J132" s="803">
        <v>3.0300925925925926E-2</v>
      </c>
      <c r="K132">
        <v>2</v>
      </c>
      <c r="L132" t="s">
        <v>715</v>
      </c>
      <c r="M132" s="1">
        <v>308</v>
      </c>
      <c r="N132" t="s">
        <v>70</v>
      </c>
      <c r="O132">
        <v>308</v>
      </c>
      <c r="P132">
        <v>47</v>
      </c>
      <c r="Q132" s="801">
        <v>1</v>
      </c>
      <c r="R132">
        <v>0</v>
      </c>
      <c r="S132" s="801">
        <v>0</v>
      </c>
      <c r="T132">
        <v>0</v>
      </c>
      <c r="U132" s="801">
        <v>0</v>
      </c>
      <c r="V132" s="749">
        <v>0</v>
      </c>
    </row>
    <row r="133" spans="1:22" x14ac:dyDescent="0.2">
      <c r="A133">
        <v>131</v>
      </c>
      <c r="B133" t="s">
        <v>863</v>
      </c>
      <c r="C133" t="s">
        <v>748</v>
      </c>
      <c r="D133" t="s">
        <v>758</v>
      </c>
      <c r="E133" t="s">
        <v>29</v>
      </c>
      <c r="F133" t="s">
        <v>886</v>
      </c>
      <c r="G133" t="s">
        <v>429</v>
      </c>
      <c r="H133" t="s">
        <v>759</v>
      </c>
      <c r="I133" t="s">
        <v>33</v>
      </c>
      <c r="J133" s="803"/>
      <c r="K133">
        <v>0</v>
      </c>
      <c r="L133" t="s">
        <v>100</v>
      </c>
      <c r="M133" s="1">
        <v>136</v>
      </c>
      <c r="N133" t="s">
        <v>751</v>
      </c>
      <c r="O133">
        <v>136</v>
      </c>
      <c r="Q133" s="801">
        <v>1</v>
      </c>
      <c r="S133" s="801"/>
      <c r="U133" s="801"/>
      <c r="V133" s="749"/>
    </row>
    <row r="134" spans="1:22" x14ac:dyDescent="0.2">
      <c r="A134">
        <v>132</v>
      </c>
      <c r="B134" t="s">
        <v>863</v>
      </c>
      <c r="C134" t="s">
        <v>763</v>
      </c>
      <c r="D134" t="s">
        <v>768</v>
      </c>
      <c r="E134" t="s">
        <v>29</v>
      </c>
      <c r="F134" t="s">
        <v>300</v>
      </c>
      <c r="H134" t="s">
        <v>769</v>
      </c>
      <c r="I134" t="s">
        <v>33</v>
      </c>
      <c r="J134" s="803"/>
      <c r="K134">
        <v>0</v>
      </c>
      <c r="L134" t="s">
        <v>100</v>
      </c>
      <c r="M134" s="1">
        <v>89</v>
      </c>
      <c r="N134" t="s">
        <v>751</v>
      </c>
      <c r="O134">
        <v>89</v>
      </c>
      <c r="Q134" s="801">
        <v>1</v>
      </c>
      <c r="S134" s="801"/>
      <c r="U134" s="801"/>
      <c r="V134" s="749"/>
    </row>
    <row r="135" spans="1:22" x14ac:dyDescent="0.2">
      <c r="A135">
        <v>133</v>
      </c>
      <c r="B135" t="s">
        <v>863</v>
      </c>
      <c r="C135" t="s">
        <v>763</v>
      </c>
      <c r="D135" t="s">
        <v>764</v>
      </c>
      <c r="E135" t="s">
        <v>29</v>
      </c>
      <c r="F135" t="s">
        <v>30</v>
      </c>
      <c r="G135" t="s">
        <v>119</v>
      </c>
      <c r="H135" t="s">
        <v>765</v>
      </c>
      <c r="I135" t="s">
        <v>33</v>
      </c>
      <c r="J135" s="803"/>
      <c r="K135">
        <v>0</v>
      </c>
      <c r="L135" t="s">
        <v>100</v>
      </c>
      <c r="M135" s="1">
        <v>79</v>
      </c>
      <c r="N135" t="s">
        <v>751</v>
      </c>
      <c r="O135">
        <v>79</v>
      </c>
      <c r="Q135" s="801">
        <v>1</v>
      </c>
      <c r="S135" s="801"/>
      <c r="U135" s="801"/>
      <c r="V135" s="749"/>
    </row>
    <row r="136" spans="1:22" x14ac:dyDescent="0.2">
      <c r="M136" s="1"/>
      <c r="U136" s="801"/>
      <c r="V136" s="749"/>
    </row>
    <row r="137" spans="1:22" x14ac:dyDescent="0.2">
      <c r="M137" s="799">
        <f>SUM(M3:M136)</f>
        <v>13103899.210000001</v>
      </c>
    </row>
  </sheetData>
  <mergeCells count="3">
    <mergeCell ref="J1:Q1"/>
    <mergeCell ref="R1:S1"/>
    <mergeCell ref="T1:V1"/>
  </mergeCells>
  <phoneticPr fontId="14"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2AAB-82FD-D844-81E2-F4608FE4E481}">
  <dimension ref="A1:AF131"/>
  <sheetViews>
    <sheetView zoomScaleNormal="90" workbookViewId="0">
      <selection activeCell="C17" sqref="C17"/>
    </sheetView>
  </sheetViews>
  <sheetFormatPr baseColWidth="10" defaultRowHeight="15" x14ac:dyDescent="0.2"/>
  <cols>
    <col min="2" max="2" width="27.83203125" bestFit="1" customWidth="1"/>
    <col min="3" max="3" width="18.33203125" bestFit="1" customWidth="1"/>
    <col min="4" max="4" width="19.1640625" bestFit="1" customWidth="1"/>
    <col min="5" max="5" width="8.6640625" customWidth="1"/>
    <col min="7" max="7" width="15" customWidth="1"/>
    <col min="8" max="8" width="50" customWidth="1"/>
    <col min="13" max="13" width="12.6640625" bestFit="1" customWidth="1"/>
    <col min="15" max="15" width="15.1640625" customWidth="1"/>
    <col min="19" max="19" width="26.5" customWidth="1"/>
    <col min="23" max="23" width="14.6640625" bestFit="1"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x14ac:dyDescent="0.2">
      <c r="A2" s="158" t="s">
        <v>4</v>
      </c>
      <c r="B2" s="159" t="s">
        <v>5</v>
      </c>
      <c r="C2" s="159" t="s">
        <v>6</v>
      </c>
      <c r="D2" s="159" t="s">
        <v>7</v>
      </c>
      <c r="E2" s="159" t="s">
        <v>8</v>
      </c>
      <c r="F2" s="159" t="s">
        <v>9</v>
      </c>
      <c r="G2" s="159" t="s">
        <v>10</v>
      </c>
      <c r="H2" s="159" t="s">
        <v>11</v>
      </c>
      <c r="I2" s="632" t="s">
        <v>12</v>
      </c>
      <c r="J2" s="633" t="s">
        <v>13</v>
      </c>
      <c r="K2" s="159" t="s">
        <v>14</v>
      </c>
      <c r="L2" s="159" t="s">
        <v>802</v>
      </c>
      <c r="M2" s="160" t="s">
        <v>16</v>
      </c>
      <c r="N2" s="159" t="s">
        <v>17</v>
      </c>
      <c r="O2" s="159" t="s">
        <v>18</v>
      </c>
      <c r="P2" s="159" t="s">
        <v>19</v>
      </c>
      <c r="Q2" s="161" t="s">
        <v>20</v>
      </c>
      <c r="R2" s="162" t="s">
        <v>21</v>
      </c>
      <c r="S2" s="162" t="s">
        <v>22</v>
      </c>
      <c r="T2" s="162" t="s">
        <v>23</v>
      </c>
      <c r="U2" s="162" t="s">
        <v>24</v>
      </c>
      <c r="V2" s="782" t="s">
        <v>25</v>
      </c>
      <c r="W2" s="786"/>
      <c r="X2" s="73"/>
      <c r="Y2" s="36"/>
      <c r="Z2" s="36"/>
      <c r="AA2" s="36"/>
      <c r="AB2" s="36"/>
      <c r="AC2" s="36"/>
      <c r="AD2" s="36"/>
      <c r="AE2" s="36"/>
      <c r="AF2" s="36"/>
    </row>
    <row r="3" spans="1:32" x14ac:dyDescent="0.2">
      <c r="A3" s="631">
        <v>1</v>
      </c>
      <c r="B3" s="631" t="s">
        <v>524</v>
      </c>
      <c r="C3" s="631" t="s">
        <v>554</v>
      </c>
      <c r="D3" s="631" t="s">
        <v>288</v>
      </c>
      <c r="E3" s="631" t="s">
        <v>29</v>
      </c>
      <c r="F3" s="631" t="s">
        <v>64</v>
      </c>
      <c r="G3" s="631"/>
      <c r="H3" s="631" t="s">
        <v>558</v>
      </c>
      <c r="I3" s="631" t="s">
        <v>557</v>
      </c>
      <c r="J3" s="785">
        <v>1.7175925925925924E-2</v>
      </c>
      <c r="K3" s="631">
        <v>5</v>
      </c>
      <c r="L3" s="631" t="s">
        <v>712</v>
      </c>
      <c r="M3" s="787">
        <v>1364112</v>
      </c>
      <c r="N3" t="s">
        <v>47</v>
      </c>
      <c r="O3">
        <v>56657</v>
      </c>
      <c r="P3">
        <v>39198</v>
      </c>
      <c r="Q3" s="751">
        <v>4.1533979614577103E-2</v>
      </c>
      <c r="R3">
        <v>0</v>
      </c>
      <c r="S3" s="751">
        <v>0</v>
      </c>
      <c r="T3">
        <v>1307455</v>
      </c>
      <c r="U3" s="751">
        <v>0.95846602038542295</v>
      </c>
      <c r="V3" s="749">
        <v>354829</v>
      </c>
    </row>
    <row r="4" spans="1:32" x14ac:dyDescent="0.2">
      <c r="A4" s="631">
        <v>2</v>
      </c>
      <c r="B4" s="631" t="s">
        <v>26</v>
      </c>
      <c r="C4" s="631" t="s">
        <v>27</v>
      </c>
      <c r="D4" s="631" t="s">
        <v>28</v>
      </c>
      <c r="E4" s="631" t="s">
        <v>29</v>
      </c>
      <c r="F4" s="631" t="s">
        <v>30</v>
      </c>
      <c r="G4" s="631" t="s">
        <v>31</v>
      </c>
      <c r="H4" s="631" t="s">
        <v>32</v>
      </c>
      <c r="I4" s="631" t="s">
        <v>33</v>
      </c>
      <c r="J4" s="785">
        <v>2.1828703703703701E-2</v>
      </c>
      <c r="K4" s="631">
        <v>30</v>
      </c>
      <c r="L4" s="631" t="s">
        <v>712</v>
      </c>
      <c r="M4" s="788">
        <v>1225493</v>
      </c>
      <c r="N4" t="s">
        <v>674</v>
      </c>
      <c r="O4">
        <v>896330</v>
      </c>
      <c r="P4">
        <v>375048</v>
      </c>
      <c r="Q4" s="751">
        <v>0.73140360654854819</v>
      </c>
      <c r="S4" s="751"/>
      <c r="T4">
        <v>329163</v>
      </c>
      <c r="U4" s="751">
        <v>0.26859639345145181</v>
      </c>
      <c r="V4" s="749"/>
    </row>
    <row r="5" spans="1:32" x14ac:dyDescent="0.2">
      <c r="A5" s="631">
        <v>3</v>
      </c>
      <c r="B5" s="631" t="s">
        <v>55</v>
      </c>
      <c r="C5" s="631" t="s">
        <v>56</v>
      </c>
      <c r="D5" s="631" t="s">
        <v>508</v>
      </c>
      <c r="E5" s="631" t="s">
        <v>29</v>
      </c>
      <c r="F5" s="631" t="s">
        <v>30</v>
      </c>
      <c r="G5" s="631" t="s">
        <v>31</v>
      </c>
      <c r="H5" s="631" t="s">
        <v>76</v>
      </c>
      <c r="I5" s="631" t="s">
        <v>557</v>
      </c>
      <c r="J5" s="785">
        <v>2.969160693287037E-2</v>
      </c>
      <c r="K5" s="631">
        <v>31</v>
      </c>
      <c r="L5" s="631" t="s">
        <v>34</v>
      </c>
      <c r="M5" s="788">
        <v>922557</v>
      </c>
      <c r="N5" t="s">
        <v>59</v>
      </c>
      <c r="O5">
        <v>397774</v>
      </c>
      <c r="P5">
        <v>159109</v>
      </c>
      <c r="Q5" s="751">
        <v>0.43116468684319775</v>
      </c>
      <c r="R5">
        <v>56862</v>
      </c>
      <c r="S5" s="751">
        <v>6.1635216035431956E-2</v>
      </c>
      <c r="T5">
        <v>467921</v>
      </c>
      <c r="U5" s="751">
        <v>0.50720009712137026</v>
      </c>
      <c r="V5" s="749">
        <v>143336</v>
      </c>
    </row>
    <row r="6" spans="1:32" x14ac:dyDescent="0.2">
      <c r="A6" s="631">
        <v>4</v>
      </c>
      <c r="B6" s="631" t="s">
        <v>48</v>
      </c>
      <c r="C6" s="631" t="s">
        <v>49</v>
      </c>
      <c r="D6" s="631" t="s">
        <v>118</v>
      </c>
      <c r="E6" s="631" t="s">
        <v>29</v>
      </c>
      <c r="F6" s="631" t="s">
        <v>30</v>
      </c>
      <c r="G6" s="631" t="s">
        <v>98</v>
      </c>
      <c r="H6" s="631" t="s">
        <v>722</v>
      </c>
      <c r="I6" s="631" t="s">
        <v>33</v>
      </c>
      <c r="J6" s="785">
        <v>3.2604166666666663E-2</v>
      </c>
      <c r="K6" s="631">
        <v>13</v>
      </c>
      <c r="L6" s="631" t="s">
        <v>53</v>
      </c>
      <c r="M6" s="788">
        <v>560063</v>
      </c>
      <c r="N6" t="s">
        <v>723</v>
      </c>
      <c r="O6">
        <v>219137</v>
      </c>
      <c r="Q6" s="751">
        <v>0.39127205332257264</v>
      </c>
      <c r="S6" s="751"/>
      <c r="T6">
        <v>340926</v>
      </c>
      <c r="U6" s="751">
        <v>0.60872794667742736</v>
      </c>
      <c r="V6" s="749">
        <v>181263</v>
      </c>
    </row>
    <row r="7" spans="1:32" x14ac:dyDescent="0.2">
      <c r="A7" s="631">
        <v>5</v>
      </c>
      <c r="B7" s="631" t="s">
        <v>26</v>
      </c>
      <c r="C7" s="631" t="s">
        <v>27</v>
      </c>
      <c r="D7" s="631" t="s">
        <v>63</v>
      </c>
      <c r="E7" s="631" t="s">
        <v>29</v>
      </c>
      <c r="F7" s="631" t="s">
        <v>64</v>
      </c>
      <c r="G7" s="631" t="s">
        <v>36</v>
      </c>
      <c r="H7" s="631" t="s">
        <v>65</v>
      </c>
      <c r="I7" s="631" t="s">
        <v>33</v>
      </c>
      <c r="J7" s="785">
        <v>1.6793981481481483E-2</v>
      </c>
      <c r="K7" s="631">
        <v>7</v>
      </c>
      <c r="L7" s="631" t="s">
        <v>53</v>
      </c>
      <c r="M7" s="788">
        <v>500134</v>
      </c>
      <c r="N7" t="s">
        <v>674</v>
      </c>
      <c r="O7">
        <v>323558</v>
      </c>
      <c r="P7">
        <v>197763</v>
      </c>
      <c r="Q7" s="751">
        <v>0.64694261937800668</v>
      </c>
      <c r="S7" s="751"/>
      <c r="T7">
        <v>176576</v>
      </c>
      <c r="U7" s="751">
        <v>0.35305738062199332</v>
      </c>
      <c r="V7" s="749"/>
    </row>
    <row r="8" spans="1:32" x14ac:dyDescent="0.2">
      <c r="A8">
        <v>6</v>
      </c>
      <c r="B8" t="s">
        <v>55</v>
      </c>
      <c r="C8" t="s">
        <v>56</v>
      </c>
      <c r="D8" t="s">
        <v>57</v>
      </c>
      <c r="E8" t="s">
        <v>29</v>
      </c>
      <c r="F8" t="s">
        <v>30</v>
      </c>
      <c r="G8" t="s">
        <v>31</v>
      </c>
      <c r="H8" t="s">
        <v>696</v>
      </c>
      <c r="I8" t="s">
        <v>557</v>
      </c>
      <c r="J8" s="752">
        <v>8.9141038356481475E-3</v>
      </c>
      <c r="K8">
        <v>28</v>
      </c>
      <c r="L8" t="s">
        <v>34</v>
      </c>
      <c r="M8" s="735">
        <v>489771</v>
      </c>
      <c r="N8" t="s">
        <v>59</v>
      </c>
      <c r="O8">
        <v>277265</v>
      </c>
      <c r="P8">
        <v>110906</v>
      </c>
      <c r="Q8" s="751">
        <v>0.56611150925636677</v>
      </c>
      <c r="R8">
        <v>62259</v>
      </c>
      <c r="S8" s="751">
        <v>0.12711859215837606</v>
      </c>
      <c r="T8">
        <v>150247</v>
      </c>
      <c r="U8" s="751">
        <v>0.30676989858525722</v>
      </c>
      <c r="V8" s="749">
        <v>39920.94200630179</v>
      </c>
    </row>
    <row r="9" spans="1:32" x14ac:dyDescent="0.2">
      <c r="A9">
        <v>7</v>
      </c>
      <c r="B9" t="s">
        <v>37</v>
      </c>
      <c r="C9" t="s">
        <v>37</v>
      </c>
      <c r="D9" t="s">
        <v>611</v>
      </c>
      <c r="E9" t="s">
        <v>29</v>
      </c>
      <c r="F9" t="s">
        <v>300</v>
      </c>
      <c r="H9" t="s">
        <v>40</v>
      </c>
      <c r="I9" t="s">
        <v>33</v>
      </c>
      <c r="J9" s="752">
        <v>2.989583333333333E-2</v>
      </c>
      <c r="K9">
        <v>2</v>
      </c>
      <c r="L9" t="s">
        <v>53</v>
      </c>
      <c r="M9" s="735">
        <v>358174</v>
      </c>
      <c r="N9" t="s">
        <v>42</v>
      </c>
      <c r="O9">
        <v>327207</v>
      </c>
      <c r="P9">
        <v>134682</v>
      </c>
      <c r="Q9" s="751">
        <v>0.91354202147559571</v>
      </c>
      <c r="S9" s="751"/>
      <c r="T9">
        <v>30967</v>
      </c>
      <c r="U9" s="751">
        <v>8.6457978524404344E-2</v>
      </c>
      <c r="V9" s="749"/>
    </row>
    <row r="10" spans="1:32" x14ac:dyDescent="0.2">
      <c r="A10">
        <v>8</v>
      </c>
      <c r="B10" t="s">
        <v>66</v>
      </c>
      <c r="C10" t="s">
        <v>67</v>
      </c>
      <c r="D10" t="s">
        <v>68</v>
      </c>
      <c r="E10" t="s">
        <v>29</v>
      </c>
      <c r="F10" t="s">
        <v>64</v>
      </c>
      <c r="G10" t="s">
        <v>85</v>
      </c>
      <c r="H10" t="s">
        <v>69</v>
      </c>
      <c r="I10" t="s">
        <v>33</v>
      </c>
      <c r="J10" s="752">
        <v>2.4513888888888891E-2</v>
      </c>
      <c r="K10">
        <v>4</v>
      </c>
      <c r="L10" t="s">
        <v>715</v>
      </c>
      <c r="M10" s="735">
        <v>324921</v>
      </c>
      <c r="N10" t="s">
        <v>70</v>
      </c>
      <c r="O10">
        <v>175438</v>
      </c>
      <c r="P10">
        <v>26525</v>
      </c>
      <c r="Q10" s="751">
        <v>0.53994047783922861</v>
      </c>
      <c r="R10">
        <v>0</v>
      </c>
      <c r="S10" s="751">
        <v>0</v>
      </c>
      <c r="T10">
        <v>149483</v>
      </c>
      <c r="U10" s="751">
        <v>0.46005952216077139</v>
      </c>
      <c r="V10" s="749">
        <v>51800</v>
      </c>
    </row>
    <row r="11" spans="1:32" x14ac:dyDescent="0.2">
      <c r="A11">
        <v>9</v>
      </c>
      <c r="B11" t="s">
        <v>48</v>
      </c>
      <c r="C11" t="s">
        <v>49</v>
      </c>
      <c r="D11" t="s">
        <v>79</v>
      </c>
      <c r="E11" t="s">
        <v>29</v>
      </c>
      <c r="F11" t="s">
        <v>80</v>
      </c>
      <c r="G11" t="s">
        <v>81</v>
      </c>
      <c r="H11" t="s">
        <v>725</v>
      </c>
      <c r="I11" t="s">
        <v>52</v>
      </c>
      <c r="J11" s="752">
        <v>3.7314814814814815E-2</v>
      </c>
      <c r="K11">
        <v>2</v>
      </c>
      <c r="L11" t="s">
        <v>53</v>
      </c>
      <c r="M11" s="735">
        <v>324167</v>
      </c>
      <c r="N11" t="s">
        <v>723</v>
      </c>
      <c r="O11">
        <v>231970</v>
      </c>
      <c r="Q11" s="751">
        <v>0.71558795312292733</v>
      </c>
      <c r="S11" s="751"/>
      <c r="T11">
        <v>92197</v>
      </c>
      <c r="U11" s="751">
        <v>0.28441204687707261</v>
      </c>
      <c r="V11" s="749">
        <v>16518</v>
      </c>
    </row>
    <row r="12" spans="1:32" x14ac:dyDescent="0.2">
      <c r="A12">
        <v>10</v>
      </c>
      <c r="B12" t="s">
        <v>37</v>
      </c>
      <c r="C12" t="s">
        <v>37</v>
      </c>
      <c r="D12" t="s">
        <v>613</v>
      </c>
      <c r="E12" t="s">
        <v>29</v>
      </c>
      <c r="F12" t="s">
        <v>64</v>
      </c>
      <c r="H12" t="s">
        <v>93</v>
      </c>
      <c r="I12" t="s">
        <v>33</v>
      </c>
      <c r="J12" s="752">
        <v>4.3472222222222225E-2</v>
      </c>
      <c r="K12">
        <v>1</v>
      </c>
      <c r="L12" t="s">
        <v>53</v>
      </c>
      <c r="M12" s="735">
        <v>295276</v>
      </c>
      <c r="N12" t="s">
        <v>42</v>
      </c>
      <c r="O12">
        <v>193782</v>
      </c>
      <c r="P12">
        <v>100414</v>
      </c>
      <c r="Q12" s="751">
        <v>0.65627412996653978</v>
      </c>
      <c r="S12" s="751"/>
      <c r="T12">
        <v>101494</v>
      </c>
      <c r="U12" s="751">
        <v>0.34372587003346022</v>
      </c>
      <c r="V12" s="749"/>
    </row>
    <row r="13" spans="1:32" x14ac:dyDescent="0.2">
      <c r="A13">
        <v>11</v>
      </c>
      <c r="B13" t="s">
        <v>55</v>
      </c>
      <c r="C13" t="s">
        <v>56</v>
      </c>
      <c r="D13" t="s">
        <v>509</v>
      </c>
      <c r="E13" t="s">
        <v>29</v>
      </c>
      <c r="F13" t="s">
        <v>30</v>
      </c>
      <c r="G13" t="s">
        <v>31</v>
      </c>
      <c r="H13" t="s">
        <v>74</v>
      </c>
      <c r="I13" t="s">
        <v>557</v>
      </c>
      <c r="J13" s="752">
        <v>1.2618981481481481E-2</v>
      </c>
      <c r="K13">
        <v>25</v>
      </c>
      <c r="L13" t="s">
        <v>34</v>
      </c>
      <c r="M13" s="735">
        <v>268248</v>
      </c>
      <c r="N13" t="s">
        <v>59</v>
      </c>
      <c r="O13">
        <v>171089</v>
      </c>
      <c r="P13">
        <v>68435</v>
      </c>
      <c r="Q13" s="751">
        <v>0.63780158659151232</v>
      </c>
      <c r="R13">
        <v>36084</v>
      </c>
      <c r="S13" s="751">
        <v>0.13451731233783662</v>
      </c>
      <c r="T13">
        <v>61075</v>
      </c>
      <c r="U13" s="751">
        <v>0.22768110107065104</v>
      </c>
      <c r="V13" s="749">
        <v>23138.955183363942</v>
      </c>
    </row>
    <row r="14" spans="1:32" x14ac:dyDescent="0.2">
      <c r="A14">
        <v>12</v>
      </c>
      <c r="B14" t="s">
        <v>26</v>
      </c>
      <c r="C14" t="s">
        <v>27</v>
      </c>
      <c r="D14" t="s">
        <v>525</v>
      </c>
      <c r="E14" t="s">
        <v>29</v>
      </c>
      <c r="F14" t="s">
        <v>30</v>
      </c>
      <c r="G14" t="s">
        <v>36</v>
      </c>
      <c r="H14" t="s">
        <v>526</v>
      </c>
      <c r="I14" t="s">
        <v>33</v>
      </c>
      <c r="J14" s="752">
        <v>3.15625E-2</v>
      </c>
      <c r="K14">
        <v>9</v>
      </c>
      <c r="L14" t="s">
        <v>53</v>
      </c>
      <c r="M14" s="735">
        <v>248349</v>
      </c>
      <c r="N14" t="s">
        <v>674</v>
      </c>
      <c r="O14">
        <v>58560</v>
      </c>
      <c r="P14">
        <v>35374</v>
      </c>
      <c r="Q14" s="751">
        <v>0.23579720474010366</v>
      </c>
      <c r="S14" s="751"/>
      <c r="T14">
        <v>189789</v>
      </c>
      <c r="U14" s="751">
        <v>0.76420279525989632</v>
      </c>
      <c r="V14" s="749"/>
    </row>
    <row r="15" spans="1:32" x14ac:dyDescent="0.2">
      <c r="A15">
        <v>13</v>
      </c>
      <c r="B15" s="655" t="s">
        <v>524</v>
      </c>
      <c r="C15" s="655" t="s">
        <v>554</v>
      </c>
      <c r="D15" s="655" t="s">
        <v>562</v>
      </c>
      <c r="E15" t="s">
        <v>29</v>
      </c>
      <c r="F15" t="s">
        <v>30</v>
      </c>
      <c r="H15" t="s">
        <v>563</v>
      </c>
      <c r="I15" t="s">
        <v>557</v>
      </c>
      <c r="J15" s="752">
        <v>2.2303240740740742E-2</v>
      </c>
      <c r="K15">
        <v>20</v>
      </c>
      <c r="L15" t="s">
        <v>712</v>
      </c>
      <c r="M15" s="789">
        <v>227650</v>
      </c>
      <c r="N15" t="s">
        <v>47</v>
      </c>
      <c r="O15">
        <v>93305</v>
      </c>
      <c r="P15">
        <v>37918</v>
      </c>
      <c r="Q15" s="751">
        <v>0.4098616296947068</v>
      </c>
      <c r="R15">
        <v>0</v>
      </c>
      <c r="S15" s="751">
        <v>0</v>
      </c>
      <c r="T15">
        <v>134345</v>
      </c>
      <c r="U15" s="751">
        <v>0.59013837030529326</v>
      </c>
      <c r="V15" s="749">
        <v>70159</v>
      </c>
    </row>
    <row r="16" spans="1:32" x14ac:dyDescent="0.2">
      <c r="A16">
        <v>14</v>
      </c>
      <c r="B16" t="s">
        <v>37</v>
      </c>
      <c r="C16" t="s">
        <v>37</v>
      </c>
      <c r="D16" t="s">
        <v>629</v>
      </c>
      <c r="E16" t="s">
        <v>29</v>
      </c>
      <c r="F16" t="s">
        <v>140</v>
      </c>
      <c r="H16" t="s">
        <v>173</v>
      </c>
      <c r="I16" t="s">
        <v>33</v>
      </c>
      <c r="J16" s="752">
        <v>2.3645833333333335E-2</v>
      </c>
      <c r="K16">
        <v>4</v>
      </c>
      <c r="L16" t="s">
        <v>53</v>
      </c>
      <c r="M16" s="735">
        <v>211436</v>
      </c>
      <c r="N16" t="s">
        <v>42</v>
      </c>
      <c r="O16">
        <v>11881</v>
      </c>
      <c r="P16">
        <v>7636</v>
      </c>
      <c r="Q16" s="751">
        <v>5.6191944607351635E-2</v>
      </c>
      <c r="S16" s="751"/>
      <c r="T16">
        <v>199555</v>
      </c>
      <c r="U16" s="751">
        <v>0.94380805539264834</v>
      </c>
      <c r="V16" s="749"/>
    </row>
    <row r="17" spans="1:22" x14ac:dyDescent="0.2">
      <c r="A17">
        <v>15</v>
      </c>
      <c r="B17" t="s">
        <v>37</v>
      </c>
      <c r="C17" t="s">
        <v>37</v>
      </c>
      <c r="D17" t="s">
        <v>630</v>
      </c>
      <c r="E17" t="s">
        <v>29</v>
      </c>
      <c r="F17" t="s">
        <v>512</v>
      </c>
      <c r="H17" t="s">
        <v>197</v>
      </c>
      <c r="I17" t="s">
        <v>33</v>
      </c>
      <c r="J17" s="752">
        <v>2.2511574074074073E-2</v>
      </c>
      <c r="K17">
        <v>5</v>
      </c>
      <c r="L17" t="s">
        <v>53</v>
      </c>
      <c r="M17" s="735">
        <v>200030</v>
      </c>
      <c r="N17" t="s">
        <v>42</v>
      </c>
      <c r="O17">
        <v>22062</v>
      </c>
      <c r="P17">
        <v>11838</v>
      </c>
      <c r="Q17" s="751">
        <v>0.11029345598160276</v>
      </c>
      <c r="S17" s="751"/>
      <c r="T17">
        <v>177968</v>
      </c>
      <c r="U17" s="751">
        <v>0.88970654401839722</v>
      </c>
      <c r="V17" s="749"/>
    </row>
    <row r="18" spans="1:22" x14ac:dyDescent="0.2">
      <c r="A18">
        <v>16</v>
      </c>
      <c r="B18" t="s">
        <v>26</v>
      </c>
      <c r="C18" t="s">
        <v>27</v>
      </c>
      <c r="D18" t="s">
        <v>71</v>
      </c>
      <c r="E18" t="s">
        <v>29</v>
      </c>
      <c r="F18" t="s">
        <v>30</v>
      </c>
      <c r="H18" t="s">
        <v>72</v>
      </c>
      <c r="I18" t="s">
        <v>33</v>
      </c>
      <c r="J18" s="752">
        <v>2.5104166666666664E-2</v>
      </c>
      <c r="K18">
        <v>5</v>
      </c>
      <c r="L18" t="s">
        <v>712</v>
      </c>
      <c r="M18" s="735">
        <v>193940</v>
      </c>
      <c r="N18" t="s">
        <v>35</v>
      </c>
      <c r="O18">
        <v>78677</v>
      </c>
      <c r="P18" t="s">
        <v>36</v>
      </c>
      <c r="Q18" s="751">
        <v>0.40567701350933277</v>
      </c>
      <c r="S18" s="751"/>
      <c r="T18">
        <v>115263</v>
      </c>
      <c r="U18" s="751">
        <v>0.59432298649066717</v>
      </c>
      <c r="V18" s="749"/>
    </row>
    <row r="19" spans="1:22" x14ac:dyDescent="0.2">
      <c r="A19">
        <v>17</v>
      </c>
      <c r="B19" t="s">
        <v>48</v>
      </c>
      <c r="C19" t="s">
        <v>49</v>
      </c>
      <c r="D19" t="s">
        <v>50</v>
      </c>
      <c r="E19" t="s">
        <v>29</v>
      </c>
      <c r="F19" t="s">
        <v>300</v>
      </c>
      <c r="H19" t="s">
        <v>724</v>
      </c>
      <c r="I19" t="s">
        <v>52</v>
      </c>
      <c r="J19" s="752">
        <v>0</v>
      </c>
      <c r="K19">
        <v>0</v>
      </c>
      <c r="L19" t="s">
        <v>53</v>
      </c>
      <c r="M19" s="735">
        <v>177633</v>
      </c>
      <c r="N19" t="s">
        <v>723</v>
      </c>
      <c r="O19">
        <v>127925</v>
      </c>
      <c r="Q19" s="751">
        <v>0.72016460905349799</v>
      </c>
      <c r="S19" s="751"/>
      <c r="T19">
        <v>49708</v>
      </c>
      <c r="U19" s="751">
        <v>0.27983539094650206</v>
      </c>
      <c r="V19" s="749">
        <v>8926</v>
      </c>
    </row>
    <row r="20" spans="1:22" x14ac:dyDescent="0.2">
      <c r="A20">
        <v>18</v>
      </c>
      <c r="B20" s="750" t="s">
        <v>524</v>
      </c>
      <c r="C20" s="750" t="s">
        <v>554</v>
      </c>
      <c r="D20" s="750" t="s">
        <v>286</v>
      </c>
      <c r="E20" t="s">
        <v>29</v>
      </c>
      <c r="F20" t="s">
        <v>30</v>
      </c>
      <c r="H20" t="s">
        <v>565</v>
      </c>
      <c r="I20" t="s">
        <v>557</v>
      </c>
      <c r="J20" s="752">
        <v>2.9699074074074076E-2</v>
      </c>
      <c r="K20">
        <v>20</v>
      </c>
      <c r="L20" t="s">
        <v>712</v>
      </c>
      <c r="M20" s="790">
        <v>176353</v>
      </c>
      <c r="N20" t="s">
        <v>47</v>
      </c>
      <c r="O20">
        <v>61267</v>
      </c>
      <c r="P20">
        <v>26290</v>
      </c>
      <c r="Q20" s="751">
        <v>0.34741115830181513</v>
      </c>
      <c r="R20">
        <v>0</v>
      </c>
      <c r="S20" s="751">
        <v>0</v>
      </c>
      <c r="T20">
        <v>115086</v>
      </c>
      <c r="U20" s="751">
        <v>0.65258884169818487</v>
      </c>
      <c r="V20" s="749">
        <v>52245</v>
      </c>
    </row>
    <row r="21" spans="1:22" x14ac:dyDescent="0.2">
      <c r="A21">
        <v>19</v>
      </c>
      <c r="B21" s="750" t="s">
        <v>524</v>
      </c>
      <c r="C21" s="750" t="s">
        <v>554</v>
      </c>
      <c r="D21" s="750" t="s">
        <v>555</v>
      </c>
      <c r="E21" t="s">
        <v>29</v>
      </c>
      <c r="F21" t="s">
        <v>30</v>
      </c>
      <c r="H21" t="s">
        <v>556</v>
      </c>
      <c r="I21" t="s">
        <v>557</v>
      </c>
      <c r="J21" s="752">
        <v>4.2488425925925923E-2</v>
      </c>
      <c r="K21">
        <v>2</v>
      </c>
      <c r="L21" t="s">
        <v>712</v>
      </c>
      <c r="M21" s="790">
        <v>174216</v>
      </c>
      <c r="N21" t="s">
        <v>47</v>
      </c>
      <c r="O21">
        <v>48102</v>
      </c>
      <c r="P21">
        <v>36996</v>
      </c>
      <c r="Q21" s="751">
        <v>0.27610552417688389</v>
      </c>
      <c r="R21">
        <v>0</v>
      </c>
      <c r="S21" s="751">
        <v>0</v>
      </c>
      <c r="T21">
        <v>126114</v>
      </c>
      <c r="U21" s="751">
        <v>0.72389447582311617</v>
      </c>
      <c r="V21" s="749">
        <v>41284</v>
      </c>
    </row>
    <row r="22" spans="1:22" x14ac:dyDescent="0.2">
      <c r="A22">
        <v>20</v>
      </c>
      <c r="B22" s="750" t="s">
        <v>524</v>
      </c>
      <c r="C22" s="750" t="s">
        <v>554</v>
      </c>
      <c r="D22" s="750" t="s">
        <v>566</v>
      </c>
      <c r="E22" t="s">
        <v>29</v>
      </c>
      <c r="F22" t="s">
        <v>30</v>
      </c>
      <c r="H22" t="s">
        <v>564</v>
      </c>
      <c r="I22" t="s">
        <v>557</v>
      </c>
      <c r="J22" s="752">
        <v>3.0821759259259261E-2</v>
      </c>
      <c r="K22">
        <v>7</v>
      </c>
      <c r="L22" t="s">
        <v>712</v>
      </c>
      <c r="M22" s="791">
        <v>171371</v>
      </c>
      <c r="N22" t="s">
        <v>47</v>
      </c>
      <c r="O22">
        <v>34689</v>
      </c>
      <c r="P22">
        <v>21344</v>
      </c>
      <c r="Q22" s="751">
        <v>0.20242047954438033</v>
      </c>
      <c r="R22">
        <v>0</v>
      </c>
      <c r="S22" s="751">
        <v>0</v>
      </c>
      <c r="T22">
        <v>136682</v>
      </c>
      <c r="U22" s="751">
        <v>0.79757952045561964</v>
      </c>
      <c r="V22" s="749">
        <v>77789</v>
      </c>
    </row>
    <row r="23" spans="1:22" x14ac:dyDescent="0.2">
      <c r="A23">
        <v>21</v>
      </c>
      <c r="B23" t="s">
        <v>48</v>
      </c>
      <c r="C23" t="s">
        <v>83</v>
      </c>
      <c r="D23" t="s">
        <v>84</v>
      </c>
      <c r="E23" t="s">
        <v>29</v>
      </c>
      <c r="F23" t="s">
        <v>64</v>
      </c>
      <c r="G23" t="s">
        <v>85</v>
      </c>
      <c r="H23" t="s">
        <v>733</v>
      </c>
      <c r="I23" t="s">
        <v>33</v>
      </c>
      <c r="J23" s="752">
        <v>2.4756944444444446E-2</v>
      </c>
      <c r="K23">
        <v>5</v>
      </c>
      <c r="L23" t="s">
        <v>53</v>
      </c>
      <c r="M23" s="735">
        <v>170388</v>
      </c>
      <c r="N23" t="s">
        <v>723</v>
      </c>
      <c r="O23">
        <v>51097</v>
      </c>
      <c r="Q23" s="751">
        <v>0.29988614221658805</v>
      </c>
      <c r="S23" s="751"/>
      <c r="T23">
        <v>119291</v>
      </c>
      <c r="U23" s="751">
        <v>0.70011385778341195</v>
      </c>
      <c r="V23" s="749">
        <v>62239</v>
      </c>
    </row>
    <row r="24" spans="1:22" x14ac:dyDescent="0.2">
      <c r="A24">
        <v>22</v>
      </c>
      <c r="B24" t="s">
        <v>26</v>
      </c>
      <c r="C24" t="s">
        <v>27</v>
      </c>
      <c r="D24" t="s">
        <v>94</v>
      </c>
      <c r="E24" t="s">
        <v>29</v>
      </c>
      <c r="F24" t="s">
        <v>95</v>
      </c>
      <c r="G24" t="s">
        <v>36</v>
      </c>
      <c r="H24" t="s">
        <v>96</v>
      </c>
      <c r="I24" t="s">
        <v>33</v>
      </c>
      <c r="J24" s="752">
        <v>5.7812499999999996E-2</v>
      </c>
      <c r="K24">
        <v>4</v>
      </c>
      <c r="L24" t="s">
        <v>53</v>
      </c>
      <c r="M24" s="735">
        <v>150400</v>
      </c>
      <c r="N24" t="s">
        <v>674</v>
      </c>
      <c r="O24">
        <v>114520</v>
      </c>
      <c r="P24">
        <v>73907</v>
      </c>
      <c r="Q24" s="751">
        <v>0.76143617021276599</v>
      </c>
      <c r="S24" s="751"/>
      <c r="T24">
        <v>35880</v>
      </c>
      <c r="U24" s="751">
        <v>0.23856382978723403</v>
      </c>
      <c r="V24" s="749"/>
    </row>
    <row r="25" spans="1:22" x14ac:dyDescent="0.2">
      <c r="A25">
        <v>23</v>
      </c>
      <c r="B25" t="s">
        <v>37</v>
      </c>
      <c r="C25" t="s">
        <v>37</v>
      </c>
      <c r="D25" t="s">
        <v>716</v>
      </c>
      <c r="E25" t="s">
        <v>29</v>
      </c>
      <c r="F25" t="s">
        <v>308</v>
      </c>
      <c r="H25" t="s">
        <v>717</v>
      </c>
      <c r="I25" t="s">
        <v>33</v>
      </c>
      <c r="J25" s="752">
        <v>2.1886574074074072E-2</v>
      </c>
      <c r="K25">
        <v>5</v>
      </c>
      <c r="L25" t="s">
        <v>53</v>
      </c>
      <c r="M25" s="735">
        <v>145869</v>
      </c>
      <c r="N25" t="s">
        <v>42</v>
      </c>
      <c r="O25">
        <v>145869</v>
      </c>
      <c r="P25">
        <v>72163</v>
      </c>
      <c r="Q25" s="751">
        <v>1</v>
      </c>
      <c r="S25" s="751"/>
      <c r="U25" s="751">
        <v>0</v>
      </c>
      <c r="V25" s="749"/>
    </row>
    <row r="26" spans="1:22" x14ac:dyDescent="0.2">
      <c r="A26">
        <v>24</v>
      </c>
      <c r="B26" t="s">
        <v>747</v>
      </c>
      <c r="C26" t="s">
        <v>786</v>
      </c>
      <c r="D26" t="s">
        <v>787</v>
      </c>
      <c r="E26" t="s">
        <v>29</v>
      </c>
      <c r="F26" t="s">
        <v>175</v>
      </c>
      <c r="G26" t="s">
        <v>376</v>
      </c>
      <c r="H26" t="s">
        <v>788</v>
      </c>
      <c r="I26" t="s">
        <v>33</v>
      </c>
      <c r="J26" s="752">
        <v>4.3749999999999997E-2</v>
      </c>
      <c r="K26">
        <v>1</v>
      </c>
      <c r="L26" t="s">
        <v>712</v>
      </c>
      <c r="M26" s="735">
        <v>134621</v>
      </c>
      <c r="N26" t="s">
        <v>751</v>
      </c>
      <c r="O26">
        <v>134511</v>
      </c>
      <c r="Q26" s="751">
        <v>0.99918289122796589</v>
      </c>
      <c r="S26" s="751"/>
      <c r="T26">
        <v>110</v>
      </c>
      <c r="U26" s="751">
        <v>8.1710877203408085E-4</v>
      </c>
      <c r="V26" s="749"/>
    </row>
    <row r="27" spans="1:22" x14ac:dyDescent="0.2">
      <c r="A27">
        <v>25</v>
      </c>
      <c r="B27" t="s">
        <v>26</v>
      </c>
      <c r="C27" t="s">
        <v>27</v>
      </c>
      <c r="D27" t="s">
        <v>77</v>
      </c>
      <c r="E27" t="s">
        <v>29</v>
      </c>
      <c r="F27" t="s">
        <v>30</v>
      </c>
      <c r="G27" t="s">
        <v>31</v>
      </c>
      <c r="H27" t="s">
        <v>78</v>
      </c>
      <c r="I27" t="s">
        <v>33</v>
      </c>
      <c r="J27" s="752">
        <v>1.0937500000000001E-2</v>
      </c>
      <c r="K27">
        <v>22</v>
      </c>
      <c r="L27" t="s">
        <v>53</v>
      </c>
      <c r="M27" s="735">
        <v>134203</v>
      </c>
      <c r="N27" t="s">
        <v>674</v>
      </c>
      <c r="O27">
        <v>105646</v>
      </c>
      <c r="P27">
        <v>67858</v>
      </c>
      <c r="Q27" s="751">
        <v>0.7872104200353196</v>
      </c>
      <c r="S27" s="751"/>
      <c r="T27">
        <v>28557</v>
      </c>
      <c r="U27" s="751">
        <v>0.21278957996468037</v>
      </c>
      <c r="V27" s="749"/>
    </row>
    <row r="28" spans="1:22" x14ac:dyDescent="0.2">
      <c r="A28">
        <v>26</v>
      </c>
      <c r="B28" t="s">
        <v>37</v>
      </c>
      <c r="C28" t="s">
        <v>37</v>
      </c>
      <c r="D28" t="s">
        <v>612</v>
      </c>
      <c r="E28" t="s">
        <v>29</v>
      </c>
      <c r="F28" t="s">
        <v>602</v>
      </c>
      <c r="H28" t="s">
        <v>550</v>
      </c>
      <c r="I28" t="s">
        <v>33</v>
      </c>
      <c r="J28" s="752">
        <v>2.7824074074074074E-2</v>
      </c>
      <c r="K28">
        <v>3</v>
      </c>
      <c r="L28" t="s">
        <v>53</v>
      </c>
      <c r="M28" s="735">
        <v>125876</v>
      </c>
      <c r="N28" t="s">
        <v>42</v>
      </c>
      <c r="O28">
        <v>122345</v>
      </c>
      <c r="P28">
        <v>61868</v>
      </c>
      <c r="Q28" s="751">
        <v>0.97194858432107789</v>
      </c>
      <c r="S28" s="751"/>
      <c r="T28">
        <v>3531</v>
      </c>
      <c r="U28" s="751">
        <v>2.8051415678922113E-2</v>
      </c>
      <c r="V28" s="749"/>
    </row>
    <row r="29" spans="1:22" x14ac:dyDescent="0.2">
      <c r="A29">
        <v>27</v>
      </c>
      <c r="B29" t="s">
        <v>26</v>
      </c>
      <c r="C29" t="s">
        <v>27</v>
      </c>
      <c r="D29" t="s">
        <v>139</v>
      </c>
      <c r="E29" t="s">
        <v>29</v>
      </c>
      <c r="F29" t="s">
        <v>140</v>
      </c>
      <c r="G29" t="s">
        <v>36</v>
      </c>
      <c r="H29" t="s">
        <v>141</v>
      </c>
      <c r="I29" t="s">
        <v>33</v>
      </c>
      <c r="J29" s="752">
        <v>2.8877314814814817E-2</v>
      </c>
      <c r="K29">
        <v>4</v>
      </c>
      <c r="L29" t="s">
        <v>53</v>
      </c>
      <c r="M29" s="735">
        <v>112910</v>
      </c>
      <c r="N29" t="s">
        <v>674</v>
      </c>
      <c r="O29">
        <v>21314</v>
      </c>
      <c r="P29">
        <v>14630</v>
      </c>
      <c r="Q29" s="751">
        <v>0.18876981666814277</v>
      </c>
      <c r="S29" s="751"/>
      <c r="T29">
        <v>91596</v>
      </c>
      <c r="U29" s="751">
        <v>0.81123018333185726</v>
      </c>
      <c r="V29" s="749"/>
    </row>
    <row r="30" spans="1:22" x14ac:dyDescent="0.2">
      <c r="A30">
        <v>28</v>
      </c>
      <c r="B30" t="s">
        <v>37</v>
      </c>
      <c r="C30" t="s">
        <v>37</v>
      </c>
      <c r="D30" t="s">
        <v>702</v>
      </c>
      <c r="E30" t="s">
        <v>29</v>
      </c>
      <c r="F30" t="s">
        <v>140</v>
      </c>
      <c r="G30" t="s">
        <v>172</v>
      </c>
      <c r="H30" t="s">
        <v>703</v>
      </c>
      <c r="I30" t="s">
        <v>33</v>
      </c>
      <c r="J30" s="752">
        <v>3.9675925925925927E-2</v>
      </c>
      <c r="K30">
        <v>2</v>
      </c>
      <c r="L30" t="s">
        <v>53</v>
      </c>
      <c r="M30" s="735">
        <v>98115</v>
      </c>
      <c r="N30" t="s">
        <v>42</v>
      </c>
      <c r="O30">
        <v>429</v>
      </c>
      <c r="P30">
        <v>309</v>
      </c>
      <c r="Q30" s="751">
        <v>4.3724201192478218E-3</v>
      </c>
      <c r="S30" s="751"/>
      <c r="T30">
        <v>97686</v>
      </c>
      <c r="U30" s="751">
        <v>0.99562757988075223</v>
      </c>
      <c r="V30" s="749"/>
    </row>
    <row r="31" spans="1:22" x14ac:dyDescent="0.2">
      <c r="A31">
        <v>29</v>
      </c>
      <c r="B31" t="s">
        <v>48</v>
      </c>
      <c r="C31" t="s">
        <v>83</v>
      </c>
      <c r="D31" t="s">
        <v>115</v>
      </c>
      <c r="E31" t="s">
        <v>29</v>
      </c>
      <c r="F31" t="s">
        <v>64</v>
      </c>
      <c r="G31" t="s">
        <v>85</v>
      </c>
      <c r="H31" t="s">
        <v>732</v>
      </c>
      <c r="I31" t="s">
        <v>33</v>
      </c>
      <c r="J31" s="752">
        <v>2.0034722222222221E-2</v>
      </c>
      <c r="K31">
        <v>4</v>
      </c>
      <c r="L31" t="s">
        <v>53</v>
      </c>
      <c r="M31" s="735">
        <v>91426</v>
      </c>
      <c r="N31" t="s">
        <v>723</v>
      </c>
      <c r="O31">
        <v>41613</v>
      </c>
      <c r="Q31" s="751">
        <v>0.45515498873405813</v>
      </c>
      <c r="S31" s="751"/>
      <c r="T31">
        <v>49813</v>
      </c>
      <c r="U31" s="751">
        <v>0.54484501126594187</v>
      </c>
      <c r="V31" s="749">
        <v>19201</v>
      </c>
    </row>
    <row r="32" spans="1:22" x14ac:dyDescent="0.2">
      <c r="A32">
        <v>30</v>
      </c>
      <c r="B32" t="s">
        <v>55</v>
      </c>
      <c r="C32" t="s">
        <v>56</v>
      </c>
      <c r="D32" t="s">
        <v>677</v>
      </c>
      <c r="E32" t="s">
        <v>29</v>
      </c>
      <c r="F32" t="s">
        <v>318</v>
      </c>
      <c r="H32" t="s">
        <v>697</v>
      </c>
      <c r="I32" t="s">
        <v>557</v>
      </c>
      <c r="J32" s="752">
        <v>4.312789351851852E-2</v>
      </c>
      <c r="K32">
        <v>4</v>
      </c>
      <c r="L32" t="s">
        <v>34</v>
      </c>
      <c r="M32" s="735">
        <v>89970</v>
      </c>
      <c r="N32" t="s">
        <v>59</v>
      </c>
      <c r="O32">
        <v>25013</v>
      </c>
      <c r="P32">
        <v>10005</v>
      </c>
      <c r="Q32" s="751">
        <v>0.27801489385350675</v>
      </c>
      <c r="R32">
        <v>7467</v>
      </c>
      <c r="S32" s="751">
        <v>8.2994331443814601E-2</v>
      </c>
      <c r="T32">
        <v>57490</v>
      </c>
      <c r="U32" s="751">
        <v>0.63899077470267862</v>
      </c>
      <c r="V32" s="749">
        <v>31420</v>
      </c>
    </row>
    <row r="33" spans="1:22" x14ac:dyDescent="0.2">
      <c r="A33">
        <v>31</v>
      </c>
      <c r="B33" t="s">
        <v>48</v>
      </c>
      <c r="C33" t="s">
        <v>48</v>
      </c>
      <c r="D33" t="s">
        <v>705</v>
      </c>
      <c r="E33" t="s">
        <v>29</v>
      </c>
      <c r="F33" t="s">
        <v>146</v>
      </c>
      <c r="G33" t="s">
        <v>167</v>
      </c>
      <c r="H33" t="s">
        <v>706</v>
      </c>
      <c r="I33" t="s">
        <v>33</v>
      </c>
      <c r="J33" s="752">
        <v>3.9305555555555559E-2</v>
      </c>
      <c r="K33">
        <v>10</v>
      </c>
      <c r="L33" t="s">
        <v>53</v>
      </c>
      <c r="M33" s="735">
        <v>87556</v>
      </c>
      <c r="N33" t="s">
        <v>723</v>
      </c>
      <c r="O33">
        <v>39692</v>
      </c>
      <c r="Q33" s="751">
        <v>0.45333272419936954</v>
      </c>
      <c r="S33" s="751"/>
      <c r="T33">
        <v>47864</v>
      </c>
      <c r="U33" s="751">
        <v>0.54666727580063046</v>
      </c>
      <c r="V33" s="749">
        <v>8792</v>
      </c>
    </row>
    <row r="34" spans="1:22" x14ac:dyDescent="0.2">
      <c r="A34">
        <v>32</v>
      </c>
      <c r="B34" t="s">
        <v>48</v>
      </c>
      <c r="C34" t="s">
        <v>133</v>
      </c>
      <c r="D34" t="s">
        <v>575</v>
      </c>
      <c r="E34" t="s">
        <v>29</v>
      </c>
      <c r="F34" t="s">
        <v>308</v>
      </c>
      <c r="H34" t="s">
        <v>739</v>
      </c>
      <c r="I34" t="s">
        <v>33</v>
      </c>
      <c r="J34" s="752">
        <v>3.3171296296296296E-2</v>
      </c>
      <c r="K34">
        <v>9</v>
      </c>
      <c r="L34" t="s">
        <v>53</v>
      </c>
      <c r="M34" s="735">
        <v>81621</v>
      </c>
      <c r="N34" t="s">
        <v>723</v>
      </c>
      <c r="O34">
        <v>47957</v>
      </c>
      <c r="Q34" s="751">
        <v>0.58755712377941949</v>
      </c>
      <c r="S34" s="751"/>
      <c r="T34">
        <v>33664</v>
      </c>
      <c r="U34" s="751">
        <v>0.41244287622058051</v>
      </c>
      <c r="V34" s="749">
        <v>14568</v>
      </c>
    </row>
    <row r="35" spans="1:22" x14ac:dyDescent="0.2">
      <c r="A35">
        <v>33</v>
      </c>
      <c r="B35" t="s">
        <v>747</v>
      </c>
      <c r="C35" t="s">
        <v>748</v>
      </c>
      <c r="D35" t="s">
        <v>749</v>
      </c>
      <c r="E35" t="s">
        <v>29</v>
      </c>
      <c r="F35" t="s">
        <v>30</v>
      </c>
      <c r="G35" t="s">
        <v>98</v>
      </c>
      <c r="H35" t="s">
        <v>750</v>
      </c>
      <c r="I35" t="s">
        <v>33</v>
      </c>
      <c r="J35" s="752">
        <v>2.8425925925925927E-2</v>
      </c>
      <c r="K35">
        <v>12</v>
      </c>
      <c r="L35" t="s">
        <v>100</v>
      </c>
      <c r="M35" s="735">
        <v>80913</v>
      </c>
      <c r="N35" t="s">
        <v>751</v>
      </c>
      <c r="O35">
        <v>935</v>
      </c>
      <c r="Q35" s="751">
        <v>1.1555621469973923E-2</v>
      </c>
      <c r="S35" s="751"/>
      <c r="T35">
        <v>79978</v>
      </c>
      <c r="U35" s="751">
        <v>0.98844437853002609</v>
      </c>
      <c r="V35" s="749"/>
    </row>
    <row r="36" spans="1:22" x14ac:dyDescent="0.2">
      <c r="A36">
        <v>34</v>
      </c>
      <c r="B36" t="s">
        <v>747</v>
      </c>
      <c r="C36" t="s">
        <v>770</v>
      </c>
      <c r="D36" t="s">
        <v>773</v>
      </c>
      <c r="E36" t="s">
        <v>29</v>
      </c>
      <c r="F36" t="s">
        <v>30</v>
      </c>
      <c r="H36" t="s">
        <v>774</v>
      </c>
      <c r="I36" t="s">
        <v>33</v>
      </c>
      <c r="J36" s="752">
        <v>2.6597222222222223E-2</v>
      </c>
      <c r="K36">
        <v>12</v>
      </c>
      <c r="L36" t="s">
        <v>100</v>
      </c>
      <c r="M36" s="735">
        <v>72051</v>
      </c>
      <c r="N36" t="s">
        <v>751</v>
      </c>
      <c r="O36">
        <v>18942</v>
      </c>
      <c r="Q36" s="751">
        <v>0.26289711454386477</v>
      </c>
      <c r="S36" s="751"/>
      <c r="T36">
        <v>53109</v>
      </c>
      <c r="U36" s="751">
        <v>0.73710288545613523</v>
      </c>
      <c r="V36" s="749"/>
    </row>
    <row r="37" spans="1:22" x14ac:dyDescent="0.2">
      <c r="A37">
        <v>35</v>
      </c>
      <c r="B37" t="s">
        <v>66</v>
      </c>
      <c r="C37" t="s">
        <v>67</v>
      </c>
      <c r="D37" t="s">
        <v>591</v>
      </c>
      <c r="E37" t="s">
        <v>29</v>
      </c>
      <c r="F37" t="s">
        <v>64</v>
      </c>
      <c r="H37" t="s">
        <v>592</v>
      </c>
      <c r="I37" t="s">
        <v>33</v>
      </c>
      <c r="J37" s="752">
        <v>2.4247685185185185E-2</v>
      </c>
      <c r="K37">
        <v>2</v>
      </c>
      <c r="L37" t="s">
        <v>715</v>
      </c>
      <c r="M37" s="735">
        <v>71699</v>
      </c>
      <c r="N37" t="s">
        <v>70</v>
      </c>
      <c r="O37">
        <v>6557</v>
      </c>
      <c r="P37">
        <v>2119</v>
      </c>
      <c r="Q37" s="751">
        <v>9.1451763622923607E-2</v>
      </c>
      <c r="R37">
        <v>0</v>
      </c>
      <c r="S37" s="751">
        <v>0</v>
      </c>
      <c r="T37">
        <v>65142</v>
      </c>
      <c r="U37" s="751">
        <v>0.90854823637707638</v>
      </c>
      <c r="V37" s="749">
        <v>32100</v>
      </c>
    </row>
    <row r="38" spans="1:22" x14ac:dyDescent="0.2">
      <c r="A38">
        <v>36</v>
      </c>
      <c r="B38" t="s">
        <v>26</v>
      </c>
      <c r="C38" t="s">
        <v>27</v>
      </c>
      <c r="D38" t="s">
        <v>101</v>
      </c>
      <c r="E38" t="s">
        <v>29</v>
      </c>
      <c r="F38" t="s">
        <v>102</v>
      </c>
      <c r="G38" t="s">
        <v>36</v>
      </c>
      <c r="H38" t="s">
        <v>103</v>
      </c>
      <c r="I38" t="s">
        <v>33</v>
      </c>
      <c r="J38" s="752">
        <v>3.0752314814814816E-2</v>
      </c>
      <c r="K38">
        <v>4</v>
      </c>
      <c r="L38" t="s">
        <v>53</v>
      </c>
      <c r="M38" s="735">
        <v>67535</v>
      </c>
      <c r="N38" t="s">
        <v>674</v>
      </c>
      <c r="O38">
        <v>60213</v>
      </c>
      <c r="P38">
        <v>30701</v>
      </c>
      <c r="Q38" s="751">
        <v>0.89158214259272972</v>
      </c>
      <c r="S38" s="751"/>
      <c r="T38">
        <v>7322</v>
      </c>
      <c r="U38" s="751">
        <v>0.10841785740727031</v>
      </c>
      <c r="V38" s="749"/>
    </row>
    <row r="39" spans="1:22" x14ac:dyDescent="0.2">
      <c r="A39">
        <v>37</v>
      </c>
      <c r="B39" t="s">
        <v>747</v>
      </c>
      <c r="C39" t="s">
        <v>760</v>
      </c>
      <c r="D39" t="s">
        <v>761</v>
      </c>
      <c r="E39" t="s">
        <v>29</v>
      </c>
      <c r="F39" t="s">
        <v>146</v>
      </c>
      <c r="H39" t="s">
        <v>762</v>
      </c>
      <c r="I39" t="s">
        <v>33</v>
      </c>
      <c r="J39" s="752">
        <v>3.3449074074074076E-2</v>
      </c>
      <c r="K39">
        <v>3</v>
      </c>
      <c r="L39" t="s">
        <v>100</v>
      </c>
      <c r="M39" s="735">
        <v>65055</v>
      </c>
      <c r="N39" t="s">
        <v>751</v>
      </c>
      <c r="O39">
        <v>31540</v>
      </c>
      <c r="Q39" s="751">
        <v>0.48482053646914147</v>
      </c>
      <c r="S39" s="751"/>
      <c r="T39">
        <v>33515</v>
      </c>
      <c r="U39" s="751">
        <v>0.51517946353085853</v>
      </c>
      <c r="V39" s="749"/>
    </row>
    <row r="40" spans="1:22" x14ac:dyDescent="0.2">
      <c r="A40">
        <v>38</v>
      </c>
      <c r="B40" t="s">
        <v>37</v>
      </c>
      <c r="C40" t="s">
        <v>37</v>
      </c>
      <c r="D40" t="s">
        <v>614</v>
      </c>
      <c r="E40" t="s">
        <v>29</v>
      </c>
      <c r="F40" t="s">
        <v>308</v>
      </c>
      <c r="H40" t="s">
        <v>106</v>
      </c>
      <c r="I40" t="s">
        <v>33</v>
      </c>
      <c r="J40" s="752">
        <v>3.8541666666666669E-2</v>
      </c>
      <c r="K40">
        <v>2</v>
      </c>
      <c r="L40" t="s">
        <v>53</v>
      </c>
      <c r="M40" s="735">
        <v>61821</v>
      </c>
      <c r="N40" t="s">
        <v>42</v>
      </c>
      <c r="O40">
        <v>58122</v>
      </c>
      <c r="P40">
        <v>35501</v>
      </c>
      <c r="Q40" s="751">
        <v>0.94016596302227395</v>
      </c>
      <c r="S40" s="751"/>
      <c r="T40">
        <v>3699</v>
      </c>
      <c r="U40" s="751">
        <v>5.9834036977726018E-2</v>
      </c>
      <c r="V40" s="749"/>
    </row>
    <row r="41" spans="1:22" x14ac:dyDescent="0.2">
      <c r="A41">
        <v>39</v>
      </c>
      <c r="B41" t="s">
        <v>26</v>
      </c>
      <c r="C41" t="s">
        <v>27</v>
      </c>
      <c r="D41" t="s">
        <v>682</v>
      </c>
      <c r="E41" t="s">
        <v>29</v>
      </c>
      <c r="F41" t="s">
        <v>30</v>
      </c>
      <c r="G41" t="s">
        <v>98</v>
      </c>
      <c r="H41" t="s">
        <v>683</v>
      </c>
      <c r="I41" t="s">
        <v>33</v>
      </c>
      <c r="J41" s="752">
        <v>3.8900462962962963E-2</v>
      </c>
      <c r="K41">
        <v>2</v>
      </c>
      <c r="L41" t="s">
        <v>53</v>
      </c>
      <c r="M41" s="735">
        <v>58414</v>
      </c>
      <c r="N41" t="s">
        <v>674</v>
      </c>
      <c r="O41">
        <v>22297</v>
      </c>
      <c r="P41">
        <v>17842</v>
      </c>
      <c r="Q41" s="751">
        <v>0.38170644023692951</v>
      </c>
      <c r="S41" s="751"/>
      <c r="T41">
        <v>36117</v>
      </c>
      <c r="U41" s="751">
        <v>0.61829355976307054</v>
      </c>
      <c r="V41" s="749"/>
    </row>
    <row r="42" spans="1:22" x14ac:dyDescent="0.2">
      <c r="A42">
        <v>40</v>
      </c>
      <c r="B42" t="s">
        <v>37</v>
      </c>
      <c r="C42" t="s">
        <v>37</v>
      </c>
      <c r="D42" t="s">
        <v>145</v>
      </c>
      <c r="E42" t="s">
        <v>29</v>
      </c>
      <c r="F42" t="s">
        <v>146</v>
      </c>
      <c r="G42" t="s">
        <v>147</v>
      </c>
      <c r="H42" t="s">
        <v>148</v>
      </c>
      <c r="I42" t="s">
        <v>33</v>
      </c>
      <c r="J42" s="752">
        <v>5.2175925925925924E-2</v>
      </c>
      <c r="K42">
        <v>6</v>
      </c>
      <c r="L42" t="s">
        <v>53</v>
      </c>
      <c r="M42" s="735">
        <v>55853</v>
      </c>
      <c r="N42" t="s">
        <v>42</v>
      </c>
      <c r="O42">
        <v>37956</v>
      </c>
      <c r="P42">
        <v>26411</v>
      </c>
      <c r="Q42" s="751">
        <v>0.67956958444488214</v>
      </c>
      <c r="S42" s="751"/>
      <c r="T42">
        <v>17897</v>
      </c>
      <c r="U42" s="751">
        <v>0.32043041555511792</v>
      </c>
      <c r="V42" s="749"/>
    </row>
    <row r="43" spans="1:22" x14ac:dyDescent="0.2">
      <c r="A43">
        <v>41</v>
      </c>
      <c r="B43" t="s">
        <v>37</v>
      </c>
      <c r="C43" t="s">
        <v>37</v>
      </c>
      <c r="D43" t="s">
        <v>513</v>
      </c>
      <c r="E43" t="s">
        <v>29</v>
      </c>
      <c r="F43" t="s">
        <v>309</v>
      </c>
      <c r="H43" t="s">
        <v>523</v>
      </c>
      <c r="I43" t="s">
        <v>33</v>
      </c>
      <c r="J43" s="752">
        <v>2.9814814814814811E-2</v>
      </c>
      <c r="K43">
        <v>3</v>
      </c>
      <c r="L43" t="s">
        <v>53</v>
      </c>
      <c r="M43" s="735">
        <v>55232</v>
      </c>
      <c r="N43" t="s">
        <v>42</v>
      </c>
      <c r="O43">
        <v>49345</v>
      </c>
      <c r="P43">
        <v>25756</v>
      </c>
      <c r="Q43" s="751">
        <v>0.89341323870220157</v>
      </c>
      <c r="S43" s="751"/>
      <c r="T43">
        <v>5887</v>
      </c>
      <c r="U43" s="751">
        <v>0.10658676129779837</v>
      </c>
      <c r="V43" s="749"/>
    </row>
    <row r="44" spans="1:22" x14ac:dyDescent="0.2">
      <c r="A44">
        <v>42</v>
      </c>
      <c r="B44" t="s">
        <v>26</v>
      </c>
      <c r="C44" t="s">
        <v>27</v>
      </c>
      <c r="D44" t="s">
        <v>607</v>
      </c>
      <c r="E44" t="s">
        <v>29</v>
      </c>
      <c r="F44" t="s">
        <v>140</v>
      </c>
      <c r="G44" t="s">
        <v>608</v>
      </c>
      <c r="H44" t="s">
        <v>609</v>
      </c>
      <c r="I44" t="s">
        <v>33</v>
      </c>
      <c r="J44" s="752">
        <v>1.4502314814814815E-2</v>
      </c>
      <c r="K44">
        <v>3</v>
      </c>
      <c r="L44" t="s">
        <v>53</v>
      </c>
      <c r="M44" s="735">
        <v>53197</v>
      </c>
      <c r="N44" t="s">
        <v>674</v>
      </c>
      <c r="O44">
        <v>39527</v>
      </c>
      <c r="P44">
        <v>32592</v>
      </c>
      <c r="Q44" s="751">
        <v>0.74303062202755799</v>
      </c>
      <c r="S44" s="751"/>
      <c r="T44">
        <v>13670</v>
      </c>
      <c r="U44" s="751">
        <v>0.25696937797244207</v>
      </c>
      <c r="V44" s="749"/>
    </row>
    <row r="45" spans="1:22" x14ac:dyDescent="0.2">
      <c r="A45">
        <v>43</v>
      </c>
      <c r="B45" t="s">
        <v>48</v>
      </c>
      <c r="C45" t="s">
        <v>133</v>
      </c>
      <c r="D45" t="s">
        <v>134</v>
      </c>
      <c r="E45" t="s">
        <v>29</v>
      </c>
      <c r="F45" t="s">
        <v>308</v>
      </c>
      <c r="H45" t="s">
        <v>740</v>
      </c>
      <c r="I45" t="s">
        <v>33</v>
      </c>
      <c r="J45" s="752">
        <v>2.5752314814814815E-2</v>
      </c>
      <c r="K45">
        <v>4</v>
      </c>
      <c r="L45" t="s">
        <v>53</v>
      </c>
      <c r="M45" s="735">
        <v>49930</v>
      </c>
      <c r="N45" t="s">
        <v>723</v>
      </c>
      <c r="O45">
        <v>5860</v>
      </c>
      <c r="Q45" s="751">
        <v>0.11736431003404767</v>
      </c>
      <c r="S45" s="751"/>
      <c r="T45">
        <v>44070</v>
      </c>
      <c r="U45" s="751">
        <v>0.88263568996595232</v>
      </c>
      <c r="V45" s="749">
        <v>22103</v>
      </c>
    </row>
    <row r="46" spans="1:22" x14ac:dyDescent="0.2">
      <c r="A46">
        <v>44</v>
      </c>
      <c r="B46" t="s">
        <v>37</v>
      </c>
      <c r="C46" t="s">
        <v>37</v>
      </c>
      <c r="D46" t="s">
        <v>616</v>
      </c>
      <c r="E46" t="s">
        <v>29</v>
      </c>
      <c r="F46" t="s">
        <v>318</v>
      </c>
      <c r="H46" t="s">
        <v>123</v>
      </c>
      <c r="I46" t="s">
        <v>33</v>
      </c>
      <c r="J46" s="752">
        <v>2.5868055555555557E-2</v>
      </c>
      <c r="K46">
        <v>4</v>
      </c>
      <c r="L46" t="s">
        <v>53</v>
      </c>
      <c r="M46" s="735">
        <v>49828</v>
      </c>
      <c r="N46" t="s">
        <v>42</v>
      </c>
      <c r="O46">
        <v>46691</v>
      </c>
      <c r="P46">
        <v>25853</v>
      </c>
      <c r="Q46" s="751">
        <v>0.93704342939712615</v>
      </c>
      <c r="S46" s="751"/>
      <c r="T46">
        <v>3137</v>
      </c>
      <c r="U46" s="751">
        <v>6.2956570602873893E-2</v>
      </c>
      <c r="V46" s="749"/>
    </row>
    <row r="47" spans="1:22" x14ac:dyDescent="0.2">
      <c r="A47">
        <v>45</v>
      </c>
      <c r="B47" t="s">
        <v>37</v>
      </c>
      <c r="C47" t="s">
        <v>37</v>
      </c>
      <c r="D47" t="s">
        <v>129</v>
      </c>
      <c r="E47" t="s">
        <v>29</v>
      </c>
      <c r="F47" t="s">
        <v>512</v>
      </c>
      <c r="H47" t="s">
        <v>132</v>
      </c>
      <c r="I47" t="s">
        <v>33</v>
      </c>
      <c r="J47" s="752">
        <v>1.7037037037037038E-2</v>
      </c>
      <c r="K47">
        <v>3</v>
      </c>
      <c r="L47" t="s">
        <v>53</v>
      </c>
      <c r="M47" s="735">
        <v>48282</v>
      </c>
      <c r="N47" t="s">
        <v>42</v>
      </c>
      <c r="O47">
        <v>34421</v>
      </c>
      <c r="P47">
        <v>18095</v>
      </c>
      <c r="Q47" s="751">
        <v>0.71291578642144071</v>
      </c>
      <c r="S47" s="751"/>
      <c r="T47">
        <v>13861</v>
      </c>
      <c r="U47" s="751">
        <v>0.28708421357855929</v>
      </c>
      <c r="V47" s="749"/>
    </row>
    <row r="48" spans="1:22" x14ac:dyDescent="0.2">
      <c r="A48">
        <v>46</v>
      </c>
      <c r="B48" t="s">
        <v>26</v>
      </c>
      <c r="C48" t="s">
        <v>27</v>
      </c>
      <c r="D48" t="s">
        <v>660</v>
      </c>
      <c r="E48" t="s">
        <v>29</v>
      </c>
      <c r="F48" t="s">
        <v>95</v>
      </c>
      <c r="H48" t="s">
        <v>668</v>
      </c>
      <c r="I48" t="s">
        <v>33</v>
      </c>
      <c r="J48" s="752">
        <v>2.7395833333333338E-2</v>
      </c>
      <c r="K48">
        <v>2</v>
      </c>
      <c r="L48" t="s">
        <v>53</v>
      </c>
      <c r="M48" s="735">
        <v>46878</v>
      </c>
      <c r="N48" t="s">
        <v>674</v>
      </c>
      <c r="O48">
        <v>10571</v>
      </c>
      <c r="P48">
        <v>6890</v>
      </c>
      <c r="Q48" s="751">
        <v>0.22550023465164895</v>
      </c>
      <c r="S48" s="751"/>
      <c r="T48">
        <v>36307</v>
      </c>
      <c r="U48" s="751">
        <v>0.77449976534835108</v>
      </c>
      <c r="V48" s="749"/>
    </row>
    <row r="49" spans="1:22" x14ac:dyDescent="0.2">
      <c r="A49">
        <v>47</v>
      </c>
      <c r="B49" t="s">
        <v>26</v>
      </c>
      <c r="C49" t="s">
        <v>27</v>
      </c>
      <c r="D49" t="s">
        <v>149</v>
      </c>
      <c r="E49" t="s">
        <v>29</v>
      </c>
      <c r="F49" t="s">
        <v>150</v>
      </c>
      <c r="G49" t="s">
        <v>36</v>
      </c>
      <c r="H49" t="s">
        <v>151</v>
      </c>
      <c r="I49" t="s">
        <v>33</v>
      </c>
      <c r="J49" s="752">
        <v>4.3275462962962967E-2</v>
      </c>
      <c r="K49">
        <v>5</v>
      </c>
      <c r="L49" t="s">
        <v>53</v>
      </c>
      <c r="M49" s="735">
        <v>42824</v>
      </c>
      <c r="N49" t="s">
        <v>674</v>
      </c>
      <c r="O49">
        <v>37437</v>
      </c>
      <c r="P49">
        <v>27439</v>
      </c>
      <c r="Q49" s="751">
        <v>0.87420605268073981</v>
      </c>
      <c r="S49" s="751"/>
      <c r="T49">
        <v>5387</v>
      </c>
      <c r="U49" s="751">
        <v>0.12579394731926022</v>
      </c>
      <c r="V49" s="749"/>
    </row>
    <row r="50" spans="1:22" x14ac:dyDescent="0.2">
      <c r="A50">
        <v>48</v>
      </c>
      <c r="B50" t="s">
        <v>37</v>
      </c>
      <c r="C50" t="s">
        <v>37</v>
      </c>
      <c r="D50" t="s">
        <v>718</v>
      </c>
      <c r="E50" t="s">
        <v>29</v>
      </c>
      <c r="F50" t="s">
        <v>64</v>
      </c>
      <c r="G50" t="s">
        <v>85</v>
      </c>
      <c r="H50" t="s">
        <v>108</v>
      </c>
      <c r="I50" t="s">
        <v>33</v>
      </c>
      <c r="J50" s="752">
        <v>4.3472222222222225E-2</v>
      </c>
      <c r="K50">
        <v>2</v>
      </c>
      <c r="L50" t="s">
        <v>53</v>
      </c>
      <c r="M50" s="735">
        <v>40508</v>
      </c>
      <c r="N50" t="s">
        <v>42</v>
      </c>
      <c r="O50">
        <v>38402</v>
      </c>
      <c r="P50">
        <v>18002</v>
      </c>
      <c r="Q50" s="751">
        <v>0.94801026957638002</v>
      </c>
      <c r="S50" s="751"/>
      <c r="T50">
        <v>2106</v>
      </c>
      <c r="U50" s="751">
        <v>5.1989730423620026E-2</v>
      </c>
      <c r="V50" s="749"/>
    </row>
    <row r="51" spans="1:22" x14ac:dyDescent="0.2">
      <c r="A51">
        <v>49</v>
      </c>
      <c r="B51" t="s">
        <v>37</v>
      </c>
      <c r="C51" t="s">
        <v>37</v>
      </c>
      <c r="D51" t="s">
        <v>631</v>
      </c>
      <c r="E51" t="s">
        <v>29</v>
      </c>
      <c r="F51" t="s">
        <v>308</v>
      </c>
      <c r="H51" t="s">
        <v>577</v>
      </c>
      <c r="I51" t="s">
        <v>33</v>
      </c>
      <c r="J51" s="752">
        <v>3.4293981481481481E-2</v>
      </c>
      <c r="K51">
        <v>2</v>
      </c>
      <c r="L51" t="s">
        <v>53</v>
      </c>
      <c r="M51" s="735">
        <v>37772</v>
      </c>
      <c r="N51" t="s">
        <v>42</v>
      </c>
      <c r="O51">
        <v>17950</v>
      </c>
      <c r="P51">
        <v>11794</v>
      </c>
      <c r="Q51" s="751">
        <v>0.47521973948956897</v>
      </c>
      <c r="S51" s="751"/>
      <c r="T51">
        <v>19822</v>
      </c>
      <c r="U51" s="751">
        <v>0.52478026051043103</v>
      </c>
      <c r="V51" s="749"/>
    </row>
    <row r="52" spans="1:22" x14ac:dyDescent="0.2">
      <c r="A52">
        <v>50</v>
      </c>
      <c r="B52" t="s">
        <v>55</v>
      </c>
      <c r="C52" t="s">
        <v>56</v>
      </c>
      <c r="D52" t="s">
        <v>684</v>
      </c>
      <c r="E52" t="s">
        <v>29</v>
      </c>
      <c r="F52" t="s">
        <v>64</v>
      </c>
      <c r="G52" t="s">
        <v>85</v>
      </c>
      <c r="H52" t="s">
        <v>701</v>
      </c>
      <c r="I52" t="s">
        <v>557</v>
      </c>
      <c r="J52" s="752">
        <v>2.3292824074074073E-2</v>
      </c>
      <c r="K52">
        <v>4</v>
      </c>
      <c r="L52" t="s">
        <v>34</v>
      </c>
      <c r="M52" s="735">
        <v>37610</v>
      </c>
      <c r="N52" t="s">
        <v>59</v>
      </c>
      <c r="O52">
        <v>29579</v>
      </c>
      <c r="P52">
        <v>11831</v>
      </c>
      <c r="Q52" s="751">
        <v>0.78646636532837011</v>
      </c>
      <c r="R52">
        <v>3054</v>
      </c>
      <c r="S52" s="751">
        <v>8.1201808029779318E-2</v>
      </c>
      <c r="T52">
        <v>4977</v>
      </c>
      <c r="U52" s="751">
        <v>0.13233182664185056</v>
      </c>
      <c r="V52" s="749">
        <v>2210</v>
      </c>
    </row>
    <row r="53" spans="1:22" x14ac:dyDescent="0.2">
      <c r="A53">
        <v>51</v>
      </c>
      <c r="B53" t="s">
        <v>37</v>
      </c>
      <c r="C53" t="s">
        <v>37</v>
      </c>
      <c r="D53" t="s">
        <v>625</v>
      </c>
      <c r="E53" t="s">
        <v>29</v>
      </c>
      <c r="F53" t="s">
        <v>64</v>
      </c>
      <c r="G53" t="s">
        <v>85</v>
      </c>
      <c r="H53" t="s">
        <v>547</v>
      </c>
      <c r="I53" t="s">
        <v>33</v>
      </c>
      <c r="J53" s="752"/>
      <c r="K53">
        <v>0</v>
      </c>
      <c r="L53" t="s">
        <v>53</v>
      </c>
      <c r="M53" s="735">
        <v>37378</v>
      </c>
      <c r="N53" t="s">
        <v>42</v>
      </c>
      <c r="O53">
        <v>33170</v>
      </c>
      <c r="P53">
        <v>8137</v>
      </c>
      <c r="Q53" s="751">
        <v>0.88742040772647013</v>
      </c>
      <c r="S53" s="751"/>
      <c r="T53">
        <v>4208</v>
      </c>
      <c r="U53" s="751">
        <v>0.11257959227352989</v>
      </c>
      <c r="V53" s="749"/>
    </row>
    <row r="54" spans="1:22" x14ac:dyDescent="0.2">
      <c r="A54">
        <v>52</v>
      </c>
      <c r="B54" t="s">
        <v>37</v>
      </c>
      <c r="C54" t="s">
        <v>37</v>
      </c>
      <c r="D54" t="s">
        <v>617</v>
      </c>
      <c r="E54" t="s">
        <v>29</v>
      </c>
      <c r="F54" t="s">
        <v>300</v>
      </c>
      <c r="H54" t="s">
        <v>125</v>
      </c>
      <c r="I54" t="s">
        <v>33</v>
      </c>
      <c r="J54" s="752"/>
      <c r="K54">
        <v>0</v>
      </c>
      <c r="L54" t="s">
        <v>53</v>
      </c>
      <c r="M54" s="735">
        <v>37131</v>
      </c>
      <c r="N54" t="s">
        <v>42</v>
      </c>
      <c r="O54">
        <v>36020</v>
      </c>
      <c r="P54">
        <v>18787</v>
      </c>
      <c r="Q54" s="751">
        <v>0.97007890980582268</v>
      </c>
      <c r="S54" s="751"/>
      <c r="T54">
        <v>1111</v>
      </c>
      <c r="U54" s="751">
        <v>2.9921090194177373E-2</v>
      </c>
      <c r="V54" s="749"/>
    </row>
    <row r="55" spans="1:22" x14ac:dyDescent="0.2">
      <c r="A55">
        <v>53</v>
      </c>
      <c r="B55" t="s">
        <v>747</v>
      </c>
      <c r="C55" t="s">
        <v>778</v>
      </c>
      <c r="D55" t="s">
        <v>779</v>
      </c>
      <c r="E55" t="s">
        <v>29</v>
      </c>
      <c r="F55" t="s">
        <v>140</v>
      </c>
      <c r="G55" t="s">
        <v>340</v>
      </c>
      <c r="H55" t="s">
        <v>780</v>
      </c>
      <c r="I55" t="s">
        <v>33</v>
      </c>
      <c r="J55" s="752">
        <v>1.9108796296296297E-2</v>
      </c>
      <c r="K55">
        <v>8</v>
      </c>
      <c r="L55" t="s">
        <v>100</v>
      </c>
      <c r="M55" s="735">
        <v>36486</v>
      </c>
      <c r="N55" t="s">
        <v>751</v>
      </c>
      <c r="O55">
        <v>2595</v>
      </c>
      <c r="Q55" s="751">
        <v>7.1123170531162641E-2</v>
      </c>
      <c r="S55" s="751"/>
      <c r="T55">
        <v>33891</v>
      </c>
      <c r="U55" s="751">
        <v>0.92887682946883732</v>
      </c>
      <c r="V55" s="749"/>
    </row>
    <row r="56" spans="1:22" x14ac:dyDescent="0.2">
      <c r="A56">
        <v>54</v>
      </c>
      <c r="B56" t="s">
        <v>37</v>
      </c>
      <c r="C56" t="s">
        <v>37</v>
      </c>
      <c r="D56" t="s">
        <v>679</v>
      </c>
      <c r="E56" t="s">
        <v>29</v>
      </c>
      <c r="F56" t="s">
        <v>146</v>
      </c>
      <c r="G56" t="s">
        <v>680</v>
      </c>
      <c r="H56" t="s">
        <v>681</v>
      </c>
      <c r="I56" t="s">
        <v>33</v>
      </c>
      <c r="J56" s="752">
        <v>3.3703703703703701E-2</v>
      </c>
      <c r="K56">
        <v>5</v>
      </c>
      <c r="L56" t="s">
        <v>53</v>
      </c>
      <c r="M56" s="735">
        <v>34764</v>
      </c>
      <c r="N56" t="s">
        <v>42</v>
      </c>
      <c r="O56">
        <v>16940</v>
      </c>
      <c r="P56">
        <v>11986</v>
      </c>
      <c r="Q56" s="751">
        <v>0.48728569784834885</v>
      </c>
      <c r="S56" s="751"/>
      <c r="T56">
        <v>17824</v>
      </c>
      <c r="U56" s="751">
        <v>0.51271430215165115</v>
      </c>
      <c r="V56" s="749"/>
    </row>
    <row r="57" spans="1:22" x14ac:dyDescent="0.2">
      <c r="A57">
        <v>55</v>
      </c>
      <c r="B57" t="s">
        <v>55</v>
      </c>
      <c r="C57" t="s">
        <v>56</v>
      </c>
      <c r="D57" t="s">
        <v>690</v>
      </c>
      <c r="E57" t="s">
        <v>29</v>
      </c>
      <c r="F57" t="s">
        <v>308</v>
      </c>
      <c r="G57" t="s">
        <v>453</v>
      </c>
      <c r="H57" t="s">
        <v>698</v>
      </c>
      <c r="I57" t="s">
        <v>557</v>
      </c>
      <c r="J57" s="752">
        <v>2.3460648148148147E-2</v>
      </c>
      <c r="K57">
        <v>2</v>
      </c>
      <c r="L57" t="s">
        <v>34</v>
      </c>
      <c r="M57" s="735">
        <v>32926</v>
      </c>
      <c r="N57" t="s">
        <v>59</v>
      </c>
      <c r="O57">
        <v>6802</v>
      </c>
      <c r="P57">
        <v>2720</v>
      </c>
      <c r="Q57" s="751">
        <v>0.20658446212719431</v>
      </c>
      <c r="R57">
        <v>3195</v>
      </c>
      <c r="S57" s="751">
        <v>9.7035777197351639E-2</v>
      </c>
      <c r="T57">
        <v>22929</v>
      </c>
      <c r="U57" s="751">
        <v>0.69637976067545404</v>
      </c>
      <c r="V57" s="749">
        <v>17344</v>
      </c>
    </row>
    <row r="58" spans="1:22" x14ac:dyDescent="0.2">
      <c r="A58">
        <v>56</v>
      </c>
      <c r="B58" t="s">
        <v>48</v>
      </c>
      <c r="C58" t="s">
        <v>49</v>
      </c>
      <c r="D58" t="s">
        <v>641</v>
      </c>
      <c r="E58" t="s">
        <v>29</v>
      </c>
      <c r="F58" t="s">
        <v>30</v>
      </c>
      <c r="G58" t="s">
        <v>31</v>
      </c>
      <c r="H58" t="s">
        <v>644</v>
      </c>
      <c r="I58" t="s">
        <v>33</v>
      </c>
      <c r="J58" s="752">
        <v>4.8726851851851848E-3</v>
      </c>
      <c r="K58">
        <v>60</v>
      </c>
      <c r="L58" t="s">
        <v>53</v>
      </c>
      <c r="M58" s="735">
        <v>32150</v>
      </c>
      <c r="N58" t="s">
        <v>723</v>
      </c>
      <c r="O58">
        <v>0</v>
      </c>
      <c r="Q58" s="751">
        <v>0</v>
      </c>
      <c r="R58">
        <v>32150</v>
      </c>
      <c r="S58" s="751"/>
      <c r="T58">
        <v>0</v>
      </c>
      <c r="U58" s="751">
        <v>0</v>
      </c>
      <c r="V58" s="749">
        <v>0</v>
      </c>
    </row>
    <row r="59" spans="1:22" x14ac:dyDescent="0.2">
      <c r="A59">
        <v>57</v>
      </c>
      <c r="B59" t="s">
        <v>26</v>
      </c>
      <c r="C59" t="s">
        <v>27</v>
      </c>
      <c r="D59" t="s">
        <v>109</v>
      </c>
      <c r="E59" t="s">
        <v>29</v>
      </c>
      <c r="F59" t="s">
        <v>110</v>
      </c>
      <c r="G59" t="s">
        <v>36</v>
      </c>
      <c r="H59" t="s">
        <v>111</v>
      </c>
      <c r="I59" t="s">
        <v>33</v>
      </c>
      <c r="J59" s="752">
        <v>2.4293981481481482E-2</v>
      </c>
      <c r="K59">
        <v>4</v>
      </c>
      <c r="L59" t="s">
        <v>53</v>
      </c>
      <c r="M59" s="735">
        <v>31421</v>
      </c>
      <c r="N59" t="s">
        <v>674</v>
      </c>
      <c r="O59">
        <v>20380</v>
      </c>
      <c r="P59">
        <v>13668</v>
      </c>
      <c r="Q59" s="751">
        <v>0.64861080169313512</v>
      </c>
      <c r="S59" s="751"/>
      <c r="T59">
        <v>11041</v>
      </c>
      <c r="U59" s="751">
        <v>0.35138919830686483</v>
      </c>
      <c r="V59" s="749"/>
    </row>
    <row r="60" spans="1:22" x14ac:dyDescent="0.2">
      <c r="A60">
        <v>58</v>
      </c>
      <c r="B60" t="s">
        <v>55</v>
      </c>
      <c r="C60" t="s">
        <v>56</v>
      </c>
      <c r="D60" t="s">
        <v>713</v>
      </c>
      <c r="E60" t="s">
        <v>29</v>
      </c>
      <c r="F60" t="s">
        <v>308</v>
      </c>
      <c r="G60" t="s">
        <v>453</v>
      </c>
      <c r="H60" t="s">
        <v>714</v>
      </c>
      <c r="I60" t="s">
        <v>557</v>
      </c>
      <c r="J60" s="752">
        <v>2.9797453703703704E-2</v>
      </c>
      <c r="K60">
        <v>2</v>
      </c>
      <c r="L60" t="s">
        <v>34</v>
      </c>
      <c r="M60" s="735">
        <v>31404</v>
      </c>
      <c r="N60" t="s">
        <v>59</v>
      </c>
      <c r="O60">
        <v>830</v>
      </c>
      <c r="P60">
        <v>332</v>
      </c>
      <c r="Q60" s="751">
        <v>2.6429754171443127E-2</v>
      </c>
      <c r="R60">
        <v>1149</v>
      </c>
      <c r="S60" s="751">
        <v>3.6587695834925486E-2</v>
      </c>
      <c r="T60">
        <v>29425</v>
      </c>
      <c r="U60" s="751">
        <v>0.9369825499936314</v>
      </c>
      <c r="V60" s="749">
        <v>19296</v>
      </c>
    </row>
    <row r="61" spans="1:22" x14ac:dyDescent="0.2">
      <c r="A61">
        <v>59</v>
      </c>
      <c r="B61" t="s">
        <v>48</v>
      </c>
      <c r="C61" t="s">
        <v>48</v>
      </c>
      <c r="D61" t="s">
        <v>654</v>
      </c>
      <c r="E61" t="s">
        <v>29</v>
      </c>
      <c r="F61" t="s">
        <v>146</v>
      </c>
      <c r="G61" t="s">
        <v>743</v>
      </c>
      <c r="H61" t="s">
        <v>744</v>
      </c>
      <c r="I61" t="s">
        <v>33</v>
      </c>
      <c r="J61" s="752">
        <v>2.6608796296296297E-2</v>
      </c>
      <c r="K61">
        <v>22</v>
      </c>
      <c r="L61" t="s">
        <v>53</v>
      </c>
      <c r="M61" s="735">
        <v>31164</v>
      </c>
      <c r="N61" t="s">
        <v>723</v>
      </c>
      <c r="O61">
        <v>16870</v>
      </c>
      <c r="Q61" s="751">
        <v>0.54132973944294704</v>
      </c>
      <c r="S61" s="751"/>
      <c r="T61">
        <v>14294</v>
      </c>
      <c r="U61" s="751">
        <v>0.45867026055705301</v>
      </c>
      <c r="V61" s="749">
        <v>7318</v>
      </c>
    </row>
    <row r="62" spans="1:22" x14ac:dyDescent="0.2">
      <c r="A62">
        <v>60</v>
      </c>
      <c r="B62" t="s">
        <v>26</v>
      </c>
      <c r="C62" t="s">
        <v>27</v>
      </c>
      <c r="D62" t="s">
        <v>528</v>
      </c>
      <c r="E62" t="s">
        <v>29</v>
      </c>
      <c r="F62" t="s">
        <v>529</v>
      </c>
      <c r="G62" t="s">
        <v>36</v>
      </c>
      <c r="H62" t="s">
        <v>530</v>
      </c>
      <c r="I62" t="s">
        <v>33</v>
      </c>
      <c r="J62" s="752">
        <v>4.597222222222222E-2</v>
      </c>
      <c r="K62">
        <v>3</v>
      </c>
      <c r="L62" t="s">
        <v>53</v>
      </c>
      <c r="M62" s="735">
        <v>29351</v>
      </c>
      <c r="N62" t="s">
        <v>674</v>
      </c>
      <c r="O62">
        <v>27526</v>
      </c>
      <c r="P62">
        <v>17598</v>
      </c>
      <c r="Q62" s="751">
        <v>0.93782153930019418</v>
      </c>
      <c r="S62" s="751"/>
      <c r="T62">
        <v>1825</v>
      </c>
      <c r="U62" s="751">
        <v>6.2178460699805801E-2</v>
      </c>
      <c r="V62" s="749"/>
    </row>
    <row r="63" spans="1:22" x14ac:dyDescent="0.2">
      <c r="A63">
        <v>61</v>
      </c>
      <c r="B63" t="s">
        <v>37</v>
      </c>
      <c r="C63" t="s">
        <v>37</v>
      </c>
      <c r="D63" t="s">
        <v>619</v>
      </c>
      <c r="E63" t="s">
        <v>29</v>
      </c>
      <c r="F63" t="s">
        <v>146</v>
      </c>
      <c r="G63" t="s">
        <v>167</v>
      </c>
      <c r="H63" t="s">
        <v>545</v>
      </c>
      <c r="I63" t="s">
        <v>33</v>
      </c>
      <c r="J63" s="752"/>
      <c r="K63">
        <v>0</v>
      </c>
      <c r="L63" t="s">
        <v>53</v>
      </c>
      <c r="M63" s="735">
        <v>28525</v>
      </c>
      <c r="N63" t="s">
        <v>42</v>
      </c>
      <c r="O63">
        <v>10611</v>
      </c>
      <c r="P63">
        <v>5155</v>
      </c>
      <c r="Q63" s="751">
        <v>0.37198948290972833</v>
      </c>
      <c r="S63" s="751"/>
      <c r="T63">
        <v>17914</v>
      </c>
      <c r="U63" s="751">
        <v>0.62801051709027167</v>
      </c>
      <c r="V63" s="749"/>
    </row>
    <row r="64" spans="1:22" x14ac:dyDescent="0.2">
      <c r="A64">
        <v>62</v>
      </c>
      <c r="B64" s="750" t="s">
        <v>524</v>
      </c>
      <c r="C64" s="750" t="s">
        <v>559</v>
      </c>
      <c r="D64" s="750" t="s">
        <v>560</v>
      </c>
      <c r="E64" s="750" t="s">
        <v>29</v>
      </c>
      <c r="F64" s="750" t="s">
        <v>127</v>
      </c>
      <c r="G64" s="750"/>
      <c r="H64" s="750" t="s">
        <v>561</v>
      </c>
      <c r="I64" s="750" t="s">
        <v>557</v>
      </c>
      <c r="J64" s="753">
        <v>3.7175925925925925E-2</v>
      </c>
      <c r="K64" s="750">
        <v>6</v>
      </c>
      <c r="L64" s="750" t="s">
        <v>712</v>
      </c>
      <c r="M64" s="790">
        <v>27537</v>
      </c>
      <c r="N64" t="s">
        <v>47</v>
      </c>
      <c r="O64">
        <v>14471</v>
      </c>
      <c r="P64">
        <v>8787</v>
      </c>
      <c r="Q64" s="751">
        <v>0.52551113047899189</v>
      </c>
      <c r="R64">
        <v>0</v>
      </c>
      <c r="S64" s="751">
        <v>0</v>
      </c>
      <c r="T64">
        <v>13066</v>
      </c>
      <c r="U64" s="751">
        <v>0.47448886952100811</v>
      </c>
      <c r="V64" s="749">
        <v>9452</v>
      </c>
    </row>
    <row r="65" spans="1:22" x14ac:dyDescent="0.2">
      <c r="A65">
        <v>63</v>
      </c>
      <c r="B65" t="s">
        <v>37</v>
      </c>
      <c r="C65" t="s">
        <v>37</v>
      </c>
      <c r="D65" t="s">
        <v>620</v>
      </c>
      <c r="E65" t="s">
        <v>29</v>
      </c>
      <c r="F65" t="s">
        <v>318</v>
      </c>
      <c r="G65" t="s">
        <v>153</v>
      </c>
      <c r="H65" t="s">
        <v>154</v>
      </c>
      <c r="I65" t="s">
        <v>33</v>
      </c>
      <c r="J65" s="752">
        <v>3.9456018518518522E-2</v>
      </c>
      <c r="K65">
        <v>3</v>
      </c>
      <c r="L65" t="s">
        <v>53</v>
      </c>
      <c r="M65" s="735">
        <v>26980</v>
      </c>
      <c r="N65" t="s">
        <v>42</v>
      </c>
      <c r="O65">
        <v>25988</v>
      </c>
      <c r="P65">
        <v>14733</v>
      </c>
      <c r="Q65" s="751">
        <v>0.96323202372127503</v>
      </c>
      <c r="S65" s="751"/>
      <c r="T65">
        <v>992</v>
      </c>
      <c r="U65" s="751">
        <v>3.6767976278724981E-2</v>
      </c>
      <c r="V65" s="749"/>
    </row>
    <row r="66" spans="1:22" x14ac:dyDescent="0.2">
      <c r="A66">
        <v>64</v>
      </c>
      <c r="B66" t="s">
        <v>26</v>
      </c>
      <c r="C66" t="s">
        <v>27</v>
      </c>
      <c r="D66" t="s">
        <v>651</v>
      </c>
      <c r="E66" t="s">
        <v>29</v>
      </c>
      <c r="F66" t="s">
        <v>130</v>
      </c>
      <c r="G66" t="s">
        <v>652</v>
      </c>
      <c r="H66" t="s">
        <v>653</v>
      </c>
      <c r="I66" t="s">
        <v>33</v>
      </c>
      <c r="J66" s="752"/>
      <c r="K66">
        <v>0</v>
      </c>
      <c r="L66" t="s">
        <v>53</v>
      </c>
      <c r="M66" s="735">
        <v>26246</v>
      </c>
      <c r="N66" t="s">
        <v>674</v>
      </c>
      <c r="O66">
        <v>24491</v>
      </c>
      <c r="P66">
        <v>6134</v>
      </c>
      <c r="Q66" s="751">
        <v>0.93313266783509863</v>
      </c>
      <c r="S66" s="751"/>
      <c r="T66">
        <v>1755</v>
      </c>
      <c r="U66" s="751">
        <v>6.6867332164901316E-2</v>
      </c>
      <c r="V66" s="749"/>
    </row>
    <row r="67" spans="1:22" x14ac:dyDescent="0.2">
      <c r="A67">
        <v>65</v>
      </c>
      <c r="B67" t="s">
        <v>26</v>
      </c>
      <c r="C67" t="s">
        <v>27</v>
      </c>
      <c r="D67" t="s">
        <v>142</v>
      </c>
      <c r="E67" t="s">
        <v>29</v>
      </c>
      <c r="F67" t="s">
        <v>143</v>
      </c>
      <c r="G67" t="s">
        <v>36</v>
      </c>
      <c r="H67" t="s">
        <v>144</v>
      </c>
      <c r="I67" t="s">
        <v>33</v>
      </c>
      <c r="J67" s="752">
        <v>7.743055555555556E-3</v>
      </c>
      <c r="K67">
        <v>3</v>
      </c>
      <c r="L67" t="s">
        <v>53</v>
      </c>
      <c r="M67" s="735">
        <v>25973</v>
      </c>
      <c r="N67" t="s">
        <v>674</v>
      </c>
      <c r="O67">
        <v>24347</v>
      </c>
      <c r="P67">
        <v>16448</v>
      </c>
      <c r="Q67" s="751">
        <v>0.93739652716282296</v>
      </c>
      <c r="S67" s="751"/>
      <c r="T67">
        <v>1626</v>
      </c>
      <c r="U67" s="751">
        <v>6.2603472837177071E-2</v>
      </c>
      <c r="V67" s="749"/>
    </row>
    <row r="68" spans="1:22" x14ac:dyDescent="0.2">
      <c r="A68">
        <v>66</v>
      </c>
      <c r="B68" t="s">
        <v>26</v>
      </c>
      <c r="C68" t="s">
        <v>27</v>
      </c>
      <c r="D68" t="s">
        <v>126</v>
      </c>
      <c r="E68" t="s">
        <v>29</v>
      </c>
      <c r="F68" t="s">
        <v>127</v>
      </c>
      <c r="G68" t="s">
        <v>36</v>
      </c>
      <c r="H68" t="s">
        <v>128</v>
      </c>
      <c r="I68" t="s">
        <v>33</v>
      </c>
      <c r="J68" s="752">
        <v>4.4305555555555549E-2</v>
      </c>
      <c r="K68">
        <v>2</v>
      </c>
      <c r="L68" t="s">
        <v>53</v>
      </c>
      <c r="M68" s="735">
        <v>25838</v>
      </c>
      <c r="N68" t="s">
        <v>674</v>
      </c>
      <c r="O68">
        <v>23855</v>
      </c>
      <c r="P68">
        <v>15852</v>
      </c>
      <c r="Q68" s="751">
        <v>0.9232525737286168</v>
      </c>
      <c r="S68" s="751"/>
      <c r="T68">
        <v>1983</v>
      </c>
      <c r="U68" s="751">
        <v>7.6747426271383229E-2</v>
      </c>
      <c r="V68" s="749"/>
    </row>
    <row r="69" spans="1:22" x14ac:dyDescent="0.2">
      <c r="A69">
        <v>67</v>
      </c>
      <c r="B69" t="s">
        <v>747</v>
      </c>
      <c r="C69" t="s">
        <v>748</v>
      </c>
      <c r="D69" t="s">
        <v>756</v>
      </c>
      <c r="E69" t="s">
        <v>29</v>
      </c>
      <c r="F69" t="s">
        <v>64</v>
      </c>
      <c r="G69" t="s">
        <v>85</v>
      </c>
      <c r="H69" t="s">
        <v>757</v>
      </c>
      <c r="I69" t="s">
        <v>33</v>
      </c>
      <c r="J69" s="752">
        <v>3.2187500000000001E-2</v>
      </c>
      <c r="K69">
        <v>1</v>
      </c>
      <c r="L69" t="s">
        <v>100</v>
      </c>
      <c r="M69" s="735">
        <v>25581</v>
      </c>
      <c r="N69" t="s">
        <v>751</v>
      </c>
      <c r="O69">
        <v>7047</v>
      </c>
      <c r="Q69" s="751">
        <v>0.27547789374926701</v>
      </c>
      <c r="S69" s="751"/>
      <c r="T69">
        <v>18534</v>
      </c>
      <c r="U69" s="751">
        <v>0.72452210625073299</v>
      </c>
      <c r="V69" s="749"/>
    </row>
    <row r="70" spans="1:22" x14ac:dyDescent="0.2">
      <c r="A70">
        <v>68</v>
      </c>
      <c r="B70" t="s">
        <v>48</v>
      </c>
      <c r="C70" t="s">
        <v>49</v>
      </c>
      <c r="D70" t="s">
        <v>137</v>
      </c>
      <c r="E70" t="s">
        <v>29</v>
      </c>
      <c r="F70" t="s">
        <v>64</v>
      </c>
      <c r="G70" t="s">
        <v>85</v>
      </c>
      <c r="H70" t="s">
        <v>726</v>
      </c>
      <c r="I70" t="s">
        <v>33</v>
      </c>
      <c r="J70" s="752">
        <v>0</v>
      </c>
      <c r="K70">
        <v>0</v>
      </c>
      <c r="L70" t="s">
        <v>53</v>
      </c>
      <c r="M70" s="735">
        <v>24099</v>
      </c>
      <c r="N70" t="s">
        <v>723</v>
      </c>
      <c r="O70">
        <v>17717</v>
      </c>
      <c r="Q70" s="751">
        <v>0.73517573343292253</v>
      </c>
      <c r="S70" s="751"/>
      <c r="T70">
        <v>6382</v>
      </c>
      <c r="U70" s="751">
        <v>0.26482426656707747</v>
      </c>
      <c r="V70" s="749">
        <v>1395</v>
      </c>
    </row>
    <row r="71" spans="1:22" x14ac:dyDescent="0.2">
      <c r="A71">
        <v>69</v>
      </c>
      <c r="B71" t="s">
        <v>26</v>
      </c>
      <c r="C71" t="s">
        <v>27</v>
      </c>
      <c r="D71" t="s">
        <v>572</v>
      </c>
      <c r="E71" t="s">
        <v>29</v>
      </c>
      <c r="F71" t="s">
        <v>143</v>
      </c>
      <c r="G71" t="s">
        <v>36</v>
      </c>
      <c r="H71" t="s">
        <v>573</v>
      </c>
      <c r="I71" t="s">
        <v>33</v>
      </c>
      <c r="J71" s="752">
        <v>3.9837962962962964E-2</v>
      </c>
      <c r="K71">
        <v>1</v>
      </c>
      <c r="L71" t="s">
        <v>53</v>
      </c>
      <c r="M71" s="735">
        <v>23825</v>
      </c>
      <c r="N71" t="s">
        <v>674</v>
      </c>
      <c r="O71">
        <v>557</v>
      </c>
      <c r="P71">
        <v>428</v>
      </c>
      <c r="Q71" s="751">
        <v>2.3378803777544595E-2</v>
      </c>
      <c r="S71" s="751"/>
      <c r="T71">
        <v>23268</v>
      </c>
      <c r="U71" s="751">
        <v>0.97662119622245536</v>
      </c>
      <c r="V71" s="749"/>
    </row>
    <row r="72" spans="1:22" x14ac:dyDescent="0.2">
      <c r="A72">
        <v>70</v>
      </c>
      <c r="B72" t="s">
        <v>26</v>
      </c>
      <c r="C72" t="s">
        <v>178</v>
      </c>
      <c r="D72" t="s">
        <v>179</v>
      </c>
      <c r="E72" t="s">
        <v>29</v>
      </c>
      <c r="F72" t="s">
        <v>180</v>
      </c>
      <c r="G72" t="s">
        <v>181</v>
      </c>
      <c r="H72" t="s">
        <v>500</v>
      </c>
      <c r="I72" t="s">
        <v>33</v>
      </c>
      <c r="J72" s="752">
        <v>3.2835648148148149E-2</v>
      </c>
      <c r="K72">
        <v>4</v>
      </c>
      <c r="L72" t="s">
        <v>53</v>
      </c>
      <c r="M72" s="735">
        <v>23818</v>
      </c>
      <c r="N72" t="s">
        <v>674</v>
      </c>
      <c r="O72">
        <v>13738</v>
      </c>
      <c r="P72">
        <v>9364</v>
      </c>
      <c r="Q72" s="751">
        <v>0.57679066252414135</v>
      </c>
      <c r="S72" s="751"/>
      <c r="T72">
        <v>10080</v>
      </c>
      <c r="U72" s="751">
        <v>0.42320933747585859</v>
      </c>
      <c r="V72" s="749"/>
    </row>
    <row r="73" spans="1:22" x14ac:dyDescent="0.2">
      <c r="A73">
        <v>71</v>
      </c>
      <c r="B73" t="s">
        <v>48</v>
      </c>
      <c r="C73" t="s">
        <v>48</v>
      </c>
      <c r="D73" t="s">
        <v>593</v>
      </c>
      <c r="E73" t="s">
        <v>29</v>
      </c>
      <c r="F73" t="s">
        <v>143</v>
      </c>
      <c r="H73" t="s">
        <v>741</v>
      </c>
      <c r="I73" t="s">
        <v>33</v>
      </c>
      <c r="J73" s="752">
        <v>3.3472222222222223E-2</v>
      </c>
      <c r="K73">
        <v>4</v>
      </c>
      <c r="L73" t="s">
        <v>53</v>
      </c>
      <c r="M73" s="735">
        <v>23794</v>
      </c>
      <c r="N73" t="s">
        <v>723</v>
      </c>
      <c r="O73">
        <v>22733</v>
      </c>
      <c r="Q73" s="751">
        <v>0.95540892662015631</v>
      </c>
      <c r="S73" s="751"/>
      <c r="T73">
        <v>1061</v>
      </c>
      <c r="U73" s="751">
        <v>4.4591073379843658E-2</v>
      </c>
      <c r="V73" s="749">
        <v>529</v>
      </c>
    </row>
    <row r="74" spans="1:22" x14ac:dyDescent="0.2">
      <c r="A74">
        <v>72</v>
      </c>
      <c r="B74" t="s">
        <v>37</v>
      </c>
      <c r="C74" t="s">
        <v>37</v>
      </c>
      <c r="D74" t="s">
        <v>626</v>
      </c>
      <c r="E74" t="s">
        <v>29</v>
      </c>
      <c r="F74" t="s">
        <v>318</v>
      </c>
      <c r="H74" t="s">
        <v>156</v>
      </c>
      <c r="I74" t="s">
        <v>33</v>
      </c>
      <c r="J74" s="752">
        <v>2.6979166666666669E-2</v>
      </c>
      <c r="K74">
        <v>2</v>
      </c>
      <c r="L74" t="s">
        <v>53</v>
      </c>
      <c r="M74" s="735">
        <v>21535</v>
      </c>
      <c r="N74" t="s">
        <v>42</v>
      </c>
      <c r="O74">
        <v>20671</v>
      </c>
      <c r="P74">
        <v>12840</v>
      </c>
      <c r="Q74" s="751">
        <v>0.95987926631065712</v>
      </c>
      <c r="S74" s="751"/>
      <c r="T74">
        <v>864</v>
      </c>
      <c r="U74" s="751">
        <v>4.0120733689342929E-2</v>
      </c>
      <c r="V74" s="749"/>
    </row>
    <row r="75" spans="1:22" x14ac:dyDescent="0.2">
      <c r="A75">
        <v>73</v>
      </c>
      <c r="B75" t="s">
        <v>37</v>
      </c>
      <c r="C75" t="s">
        <v>37</v>
      </c>
      <c r="D75" t="s">
        <v>719</v>
      </c>
      <c r="E75" t="s">
        <v>29</v>
      </c>
      <c r="F75" t="s">
        <v>308</v>
      </c>
      <c r="H75" t="s">
        <v>687</v>
      </c>
      <c r="I75" t="s">
        <v>33</v>
      </c>
      <c r="J75" s="752">
        <v>2.9062500000000002E-2</v>
      </c>
      <c r="K75">
        <v>2</v>
      </c>
      <c r="L75" t="s">
        <v>53</v>
      </c>
      <c r="M75" s="735">
        <v>19051</v>
      </c>
      <c r="N75" t="s">
        <v>42</v>
      </c>
      <c r="O75">
        <v>14352</v>
      </c>
      <c r="P75">
        <v>7195</v>
      </c>
      <c r="Q75" s="751">
        <v>0.75334628103511625</v>
      </c>
      <c r="S75" s="751"/>
      <c r="T75">
        <v>4699</v>
      </c>
      <c r="U75" s="751">
        <v>0.24665371896488372</v>
      </c>
      <c r="V75" s="749"/>
    </row>
    <row r="76" spans="1:22" x14ac:dyDescent="0.2">
      <c r="A76">
        <v>74</v>
      </c>
      <c r="B76" t="s">
        <v>55</v>
      </c>
      <c r="C76" t="s">
        <v>56</v>
      </c>
      <c r="D76" t="s">
        <v>688</v>
      </c>
      <c r="E76" t="s">
        <v>29</v>
      </c>
      <c r="F76" t="s">
        <v>512</v>
      </c>
      <c r="H76" t="s">
        <v>700</v>
      </c>
      <c r="I76" t="s">
        <v>557</v>
      </c>
      <c r="J76" s="752">
        <v>4.2488425925925923E-2</v>
      </c>
      <c r="K76">
        <v>2</v>
      </c>
      <c r="L76" t="s">
        <v>34</v>
      </c>
      <c r="M76" s="735">
        <v>17084</v>
      </c>
      <c r="N76" t="s">
        <v>59</v>
      </c>
      <c r="O76">
        <v>7128</v>
      </c>
      <c r="P76">
        <v>2851</v>
      </c>
      <c r="Q76" s="751">
        <v>0.41723249824397096</v>
      </c>
      <c r="R76">
        <v>2632</v>
      </c>
      <c r="S76" s="751">
        <v>0.15406228049637088</v>
      </c>
      <c r="T76">
        <v>7324</v>
      </c>
      <c r="U76" s="751">
        <v>0.42870522125965815</v>
      </c>
      <c r="V76" s="749">
        <v>5095</v>
      </c>
    </row>
    <row r="77" spans="1:22" x14ac:dyDescent="0.2">
      <c r="A77">
        <v>75</v>
      </c>
      <c r="B77" t="s">
        <v>48</v>
      </c>
      <c r="C77" t="s">
        <v>48</v>
      </c>
      <c r="D77" t="s">
        <v>707</v>
      </c>
      <c r="E77" t="s">
        <v>29</v>
      </c>
      <c r="F77" t="s">
        <v>746</v>
      </c>
      <c r="G77" t="s">
        <v>490</v>
      </c>
      <c r="H77" t="s">
        <v>708</v>
      </c>
      <c r="I77" t="s">
        <v>33</v>
      </c>
      <c r="J77" s="752">
        <v>6.0104166666666667E-2</v>
      </c>
      <c r="K77">
        <v>5</v>
      </c>
      <c r="L77" t="s">
        <v>53</v>
      </c>
      <c r="M77" s="735">
        <v>16751</v>
      </c>
      <c r="N77" t="s">
        <v>723</v>
      </c>
      <c r="O77">
        <v>9092</v>
      </c>
      <c r="Q77" s="751">
        <v>0.54277356575726821</v>
      </c>
      <c r="S77" s="751"/>
      <c r="T77">
        <v>7659</v>
      </c>
      <c r="U77" s="751">
        <v>0.45722643424273179</v>
      </c>
      <c r="V77" s="749">
        <v>3125</v>
      </c>
    </row>
    <row r="78" spans="1:22" x14ac:dyDescent="0.2">
      <c r="A78">
        <v>76</v>
      </c>
      <c r="B78" t="s">
        <v>37</v>
      </c>
      <c r="C78" t="s">
        <v>37</v>
      </c>
      <c r="D78" t="s">
        <v>628</v>
      </c>
      <c r="E78" t="s">
        <v>29</v>
      </c>
      <c r="F78" t="s">
        <v>308</v>
      </c>
      <c r="G78" t="s">
        <v>105</v>
      </c>
      <c r="H78" t="s">
        <v>188</v>
      </c>
      <c r="I78" t="s">
        <v>33</v>
      </c>
      <c r="J78" s="752">
        <v>3.0046296296296297E-2</v>
      </c>
      <c r="K78">
        <v>2</v>
      </c>
      <c r="L78" t="s">
        <v>53</v>
      </c>
      <c r="M78" s="735">
        <v>15989</v>
      </c>
      <c r="N78" t="s">
        <v>42</v>
      </c>
      <c r="O78">
        <v>15492</v>
      </c>
      <c r="P78">
        <v>10108</v>
      </c>
      <c r="Q78" s="751">
        <v>0.96891612983926445</v>
      </c>
      <c r="S78" s="751"/>
      <c r="T78">
        <v>497</v>
      </c>
      <c r="U78" s="751">
        <v>3.1083870160735504E-2</v>
      </c>
      <c r="V78" s="749"/>
    </row>
    <row r="79" spans="1:22" x14ac:dyDescent="0.2">
      <c r="A79">
        <v>77</v>
      </c>
      <c r="B79" t="s">
        <v>48</v>
      </c>
      <c r="C79" t="s">
        <v>49</v>
      </c>
      <c r="D79" t="s">
        <v>160</v>
      </c>
      <c r="E79" t="s">
        <v>29</v>
      </c>
      <c r="F79" t="s">
        <v>64</v>
      </c>
      <c r="G79" t="s">
        <v>349</v>
      </c>
      <c r="H79" t="s">
        <v>729</v>
      </c>
      <c r="I79" t="s">
        <v>33</v>
      </c>
      <c r="J79" s="752">
        <v>0</v>
      </c>
      <c r="K79">
        <v>0</v>
      </c>
      <c r="L79" t="s">
        <v>53</v>
      </c>
      <c r="M79" s="735">
        <v>15850</v>
      </c>
      <c r="N79" t="s">
        <v>723</v>
      </c>
      <c r="O79">
        <v>15850</v>
      </c>
      <c r="Q79" s="751">
        <v>1</v>
      </c>
      <c r="S79" s="751"/>
      <c r="T79">
        <v>0</v>
      </c>
      <c r="U79" s="751">
        <v>0</v>
      </c>
      <c r="V79" s="749">
        <v>0</v>
      </c>
    </row>
    <row r="80" spans="1:22" x14ac:dyDescent="0.2">
      <c r="A80">
        <v>78</v>
      </c>
      <c r="B80" t="s">
        <v>48</v>
      </c>
      <c r="C80" t="s">
        <v>83</v>
      </c>
      <c r="D80" t="s">
        <v>534</v>
      </c>
      <c r="E80" t="s">
        <v>29</v>
      </c>
      <c r="F80" t="s">
        <v>309</v>
      </c>
      <c r="G80" t="s">
        <v>176</v>
      </c>
      <c r="H80" t="s">
        <v>736</v>
      </c>
      <c r="I80" t="s">
        <v>33</v>
      </c>
      <c r="J80" s="752">
        <v>2.6238425925925925E-2</v>
      </c>
      <c r="K80">
        <v>2</v>
      </c>
      <c r="L80" t="s">
        <v>53</v>
      </c>
      <c r="M80" s="735">
        <v>15500</v>
      </c>
      <c r="N80" t="s">
        <v>723</v>
      </c>
      <c r="O80">
        <v>5773</v>
      </c>
      <c r="Q80" s="751">
        <v>0.37245161290322581</v>
      </c>
      <c r="S80" s="751"/>
      <c r="T80">
        <v>9727</v>
      </c>
      <c r="U80" s="751">
        <v>0.62754838709677419</v>
      </c>
      <c r="V80" s="749">
        <v>6050</v>
      </c>
    </row>
    <row r="81" spans="1:22" x14ac:dyDescent="0.2">
      <c r="A81">
        <v>79</v>
      </c>
      <c r="B81" t="s">
        <v>55</v>
      </c>
      <c r="C81" t="s">
        <v>56</v>
      </c>
      <c r="D81" t="s">
        <v>692</v>
      </c>
      <c r="E81" t="s">
        <v>29</v>
      </c>
      <c r="F81" t="s">
        <v>309</v>
      </c>
      <c r="G81" t="s">
        <v>176</v>
      </c>
      <c r="H81" t="s">
        <v>699</v>
      </c>
      <c r="I81" t="s">
        <v>557</v>
      </c>
      <c r="J81" s="752">
        <v>3.3836805555555557E-2</v>
      </c>
      <c r="K81">
        <v>2</v>
      </c>
      <c r="L81" t="s">
        <v>34</v>
      </c>
      <c r="M81" s="735">
        <v>14618</v>
      </c>
      <c r="N81" t="s">
        <v>59</v>
      </c>
      <c r="O81">
        <v>3191</v>
      </c>
      <c r="P81">
        <v>1276</v>
      </c>
      <c r="Q81" s="751">
        <v>0.21829251607607059</v>
      </c>
      <c r="R81">
        <v>2283</v>
      </c>
      <c r="S81" s="751">
        <v>0.15617731563825421</v>
      </c>
      <c r="T81">
        <v>9144</v>
      </c>
      <c r="U81" s="751">
        <v>0.6255301682856752</v>
      </c>
      <c r="V81" s="749">
        <v>5771</v>
      </c>
    </row>
    <row r="82" spans="1:22" x14ac:dyDescent="0.2">
      <c r="A82">
        <v>80</v>
      </c>
      <c r="B82" t="s">
        <v>26</v>
      </c>
      <c r="C82" t="s">
        <v>27</v>
      </c>
      <c r="D82" t="s">
        <v>501</v>
      </c>
      <c r="E82" t="s">
        <v>29</v>
      </c>
      <c r="F82" t="s">
        <v>143</v>
      </c>
      <c r="G82" t="s">
        <v>36</v>
      </c>
      <c r="H82" t="s">
        <v>502</v>
      </c>
      <c r="I82" t="s">
        <v>33</v>
      </c>
      <c r="J82" s="752">
        <v>9.1782407407407403E-3</v>
      </c>
      <c r="K82">
        <v>2</v>
      </c>
      <c r="L82" t="s">
        <v>53</v>
      </c>
      <c r="M82" s="735">
        <v>14545</v>
      </c>
      <c r="N82" t="s">
        <v>674</v>
      </c>
      <c r="O82">
        <v>14545</v>
      </c>
      <c r="P82">
        <v>9348</v>
      </c>
      <c r="Q82" s="751">
        <v>1</v>
      </c>
      <c r="S82" s="751"/>
      <c r="T82">
        <v>0</v>
      </c>
      <c r="U82" s="751">
        <v>0</v>
      </c>
      <c r="V82" s="749"/>
    </row>
    <row r="83" spans="1:22" x14ac:dyDescent="0.2">
      <c r="A83">
        <v>81</v>
      </c>
      <c r="B83" t="s">
        <v>37</v>
      </c>
      <c r="C83" t="s">
        <v>37</v>
      </c>
      <c r="D83" t="s">
        <v>638</v>
      </c>
      <c r="E83" t="s">
        <v>29</v>
      </c>
      <c r="F83" t="s">
        <v>140</v>
      </c>
      <c r="G83" t="s">
        <v>226</v>
      </c>
      <c r="H83" t="s">
        <v>227</v>
      </c>
      <c r="I83" t="s">
        <v>33</v>
      </c>
      <c r="J83" s="752">
        <v>2.8981481481481483E-2</v>
      </c>
      <c r="K83">
        <v>3</v>
      </c>
      <c r="L83" t="s">
        <v>53</v>
      </c>
      <c r="M83" s="735">
        <v>13079</v>
      </c>
      <c r="N83" t="s">
        <v>42</v>
      </c>
      <c r="O83">
        <v>5552</v>
      </c>
      <c r="P83">
        <v>4112</v>
      </c>
      <c r="Q83" s="751">
        <v>0.42449728572520834</v>
      </c>
      <c r="S83" s="751"/>
      <c r="T83">
        <v>7527</v>
      </c>
      <c r="U83" s="751">
        <v>0.5755027142747916</v>
      </c>
      <c r="V83" s="749"/>
    </row>
    <row r="84" spans="1:22" x14ac:dyDescent="0.2">
      <c r="A84">
        <v>82</v>
      </c>
      <c r="B84" t="s">
        <v>48</v>
      </c>
      <c r="C84" t="s">
        <v>48</v>
      </c>
      <c r="D84" t="s">
        <v>595</v>
      </c>
      <c r="E84" t="s">
        <v>29</v>
      </c>
      <c r="F84" t="s">
        <v>127</v>
      </c>
      <c r="H84" t="s">
        <v>742</v>
      </c>
      <c r="I84" t="s">
        <v>33</v>
      </c>
      <c r="J84" s="752">
        <v>2.6574074074074073E-2</v>
      </c>
      <c r="K84">
        <v>5</v>
      </c>
      <c r="L84" t="s">
        <v>53</v>
      </c>
      <c r="M84" s="735">
        <v>12377</v>
      </c>
      <c r="N84" t="s">
        <v>723</v>
      </c>
      <c r="O84">
        <v>11038</v>
      </c>
      <c r="Q84" s="751">
        <v>0.89181546416740731</v>
      </c>
      <c r="S84" s="751"/>
      <c r="T84">
        <v>1339</v>
      </c>
      <c r="U84" s="751">
        <v>0.10818453583259272</v>
      </c>
      <c r="V84" s="749">
        <v>1237</v>
      </c>
    </row>
    <row r="85" spans="1:22" x14ac:dyDescent="0.2">
      <c r="A85">
        <v>83</v>
      </c>
      <c r="B85" t="s">
        <v>37</v>
      </c>
      <c r="C85" t="s">
        <v>37</v>
      </c>
      <c r="D85" t="s">
        <v>627</v>
      </c>
      <c r="E85" t="s">
        <v>29</v>
      </c>
      <c r="F85" t="s">
        <v>181</v>
      </c>
      <c r="H85" t="s">
        <v>606</v>
      </c>
      <c r="I85" t="s">
        <v>33</v>
      </c>
      <c r="J85" s="752">
        <v>1.9282407407407408E-2</v>
      </c>
      <c r="K85">
        <v>1</v>
      </c>
      <c r="L85" t="s">
        <v>53</v>
      </c>
      <c r="M85" s="735">
        <v>12318</v>
      </c>
      <c r="N85" t="s">
        <v>42</v>
      </c>
      <c r="O85">
        <v>7748</v>
      </c>
      <c r="P85">
        <v>6053</v>
      </c>
      <c r="Q85" s="751">
        <v>0.62899821399577849</v>
      </c>
      <c r="S85" s="751"/>
      <c r="T85">
        <v>4570</v>
      </c>
      <c r="U85" s="751">
        <v>0.37100178600422146</v>
      </c>
      <c r="V85" s="749"/>
    </row>
    <row r="86" spans="1:22" x14ac:dyDescent="0.2">
      <c r="A86">
        <v>84</v>
      </c>
      <c r="B86" t="s">
        <v>747</v>
      </c>
      <c r="C86" t="s">
        <v>775</v>
      </c>
      <c r="D86" t="s">
        <v>776</v>
      </c>
      <c r="E86" t="s">
        <v>29</v>
      </c>
      <c r="F86" t="s">
        <v>89</v>
      </c>
      <c r="G86" t="s">
        <v>90</v>
      </c>
      <c r="H86" t="s">
        <v>777</v>
      </c>
      <c r="I86" t="s">
        <v>33</v>
      </c>
      <c r="J86" s="752">
        <v>2.4444444444444446E-2</v>
      </c>
      <c r="K86">
        <v>2</v>
      </c>
      <c r="L86" t="s">
        <v>100</v>
      </c>
      <c r="M86" s="735">
        <v>11696</v>
      </c>
      <c r="N86" t="s">
        <v>751</v>
      </c>
      <c r="O86">
        <v>2822</v>
      </c>
      <c r="Q86" s="751">
        <v>0.24127906976744187</v>
      </c>
      <c r="S86" s="751"/>
      <c r="T86">
        <v>8874</v>
      </c>
      <c r="U86" s="751">
        <v>0.75872093023255816</v>
      </c>
      <c r="V86" s="749"/>
    </row>
    <row r="87" spans="1:22" x14ac:dyDescent="0.2">
      <c r="A87">
        <v>85</v>
      </c>
      <c r="B87" t="s">
        <v>37</v>
      </c>
      <c r="C87" t="s">
        <v>37</v>
      </c>
      <c r="D87" t="s">
        <v>645</v>
      </c>
      <c r="E87" t="s">
        <v>29</v>
      </c>
      <c r="F87" t="s">
        <v>130</v>
      </c>
      <c r="G87" t="s">
        <v>386</v>
      </c>
      <c r="H87" t="s">
        <v>646</v>
      </c>
      <c r="I87" t="s">
        <v>33</v>
      </c>
      <c r="J87" s="752">
        <v>1.3425925925925925E-3</v>
      </c>
      <c r="K87">
        <v>1</v>
      </c>
      <c r="L87" t="s">
        <v>53</v>
      </c>
      <c r="M87" s="735">
        <v>11298</v>
      </c>
      <c r="N87" t="s">
        <v>42</v>
      </c>
      <c r="O87">
        <v>11124</v>
      </c>
      <c r="P87">
        <v>4684</v>
      </c>
      <c r="Q87" s="751">
        <v>0.984599044078598</v>
      </c>
      <c r="S87" s="751"/>
      <c r="T87">
        <v>174</v>
      </c>
      <c r="U87" s="751">
        <v>1.5400955921402018E-2</v>
      </c>
      <c r="V87" s="749"/>
    </row>
    <row r="88" spans="1:22" x14ac:dyDescent="0.2">
      <c r="A88">
        <v>86</v>
      </c>
      <c r="B88" t="s">
        <v>48</v>
      </c>
      <c r="C88" t="s">
        <v>49</v>
      </c>
      <c r="D88" t="s">
        <v>174</v>
      </c>
      <c r="E88" t="s">
        <v>29</v>
      </c>
      <c r="F88" t="s">
        <v>309</v>
      </c>
      <c r="G88" t="s">
        <v>176</v>
      </c>
      <c r="H88" t="s">
        <v>727</v>
      </c>
      <c r="I88" t="s">
        <v>33</v>
      </c>
      <c r="J88" s="752">
        <v>3.8587962962962963E-2</v>
      </c>
      <c r="K88">
        <v>2</v>
      </c>
      <c r="L88" t="s">
        <v>53</v>
      </c>
      <c r="M88" s="735">
        <v>9017</v>
      </c>
      <c r="N88" t="s">
        <v>723</v>
      </c>
      <c r="O88">
        <v>6962</v>
      </c>
      <c r="Q88" s="751">
        <v>0.77209714982810251</v>
      </c>
      <c r="S88" s="751"/>
      <c r="T88">
        <v>2055</v>
      </c>
      <c r="U88" s="751">
        <v>0.22790285017189751</v>
      </c>
      <c r="V88" s="749">
        <v>1371</v>
      </c>
    </row>
    <row r="89" spans="1:22" x14ac:dyDescent="0.2">
      <c r="A89">
        <v>87</v>
      </c>
      <c r="B89" t="s">
        <v>66</v>
      </c>
      <c r="C89" t="s">
        <v>67</v>
      </c>
      <c r="D89" t="s">
        <v>210</v>
      </c>
      <c r="E89" t="s">
        <v>29</v>
      </c>
      <c r="F89" t="s">
        <v>146</v>
      </c>
      <c r="H89" t="s">
        <v>211</v>
      </c>
      <c r="I89" t="s">
        <v>33</v>
      </c>
      <c r="J89" s="752">
        <v>1.5833333333333335E-2</v>
      </c>
      <c r="K89">
        <v>2</v>
      </c>
      <c r="L89" t="s">
        <v>715</v>
      </c>
      <c r="M89" s="735">
        <v>8588</v>
      </c>
      <c r="N89" t="s">
        <v>70</v>
      </c>
      <c r="O89">
        <v>7382</v>
      </c>
      <c r="P89">
        <v>1674</v>
      </c>
      <c r="Q89" s="751">
        <v>0.85957149510945507</v>
      </c>
      <c r="R89">
        <v>0</v>
      </c>
      <c r="S89" s="751">
        <v>0</v>
      </c>
      <c r="T89">
        <v>1206</v>
      </c>
      <c r="U89" s="751">
        <v>0.14042850489054495</v>
      </c>
      <c r="V89" s="749">
        <v>695</v>
      </c>
    </row>
    <row r="90" spans="1:22" x14ac:dyDescent="0.2">
      <c r="A90">
        <v>88</v>
      </c>
      <c r="B90" t="s">
        <v>66</v>
      </c>
      <c r="C90" t="s">
        <v>214</v>
      </c>
      <c r="D90" t="s">
        <v>215</v>
      </c>
      <c r="E90" t="s">
        <v>29</v>
      </c>
      <c r="F90" t="s">
        <v>206</v>
      </c>
      <c r="H90" t="s">
        <v>216</v>
      </c>
      <c r="I90" t="s">
        <v>33</v>
      </c>
      <c r="J90" s="752">
        <v>8.86574074074074E-3</v>
      </c>
      <c r="K90">
        <v>55</v>
      </c>
      <c r="L90" t="s">
        <v>715</v>
      </c>
      <c r="M90" s="735">
        <v>8380</v>
      </c>
      <c r="N90" t="s">
        <v>70</v>
      </c>
      <c r="O90">
        <v>4026</v>
      </c>
      <c r="P90">
        <v>541</v>
      </c>
      <c r="Q90" s="751">
        <v>0.48042959427207638</v>
      </c>
      <c r="R90">
        <v>0</v>
      </c>
      <c r="S90" s="751">
        <v>0</v>
      </c>
      <c r="T90">
        <v>4354</v>
      </c>
      <c r="U90" s="751">
        <v>0.51957040572792368</v>
      </c>
      <c r="V90" s="749">
        <v>2200</v>
      </c>
    </row>
    <row r="91" spans="1:22" x14ac:dyDescent="0.2">
      <c r="A91">
        <v>89</v>
      </c>
      <c r="B91" t="s">
        <v>48</v>
      </c>
      <c r="C91" t="s">
        <v>83</v>
      </c>
      <c r="D91" t="s">
        <v>205</v>
      </c>
      <c r="E91" t="s">
        <v>29</v>
      </c>
      <c r="F91" t="s">
        <v>206</v>
      </c>
      <c r="H91" t="s">
        <v>734</v>
      </c>
      <c r="I91" t="s">
        <v>33</v>
      </c>
      <c r="J91" s="752">
        <v>0.12494212962962963</v>
      </c>
      <c r="K91">
        <v>4</v>
      </c>
      <c r="L91" t="s">
        <v>53</v>
      </c>
      <c r="M91" s="735">
        <v>8159</v>
      </c>
      <c r="N91" t="s">
        <v>723</v>
      </c>
      <c r="O91">
        <v>8159</v>
      </c>
      <c r="Q91" s="751">
        <v>1</v>
      </c>
      <c r="S91" s="751"/>
      <c r="T91">
        <v>0</v>
      </c>
      <c r="U91" s="751">
        <v>0</v>
      </c>
      <c r="V91" s="749">
        <v>0</v>
      </c>
    </row>
    <row r="92" spans="1:22" x14ac:dyDescent="0.2">
      <c r="A92">
        <v>90</v>
      </c>
      <c r="B92" t="s">
        <v>66</v>
      </c>
      <c r="C92" t="s">
        <v>214</v>
      </c>
      <c r="D92" t="s">
        <v>261</v>
      </c>
      <c r="E92" t="s">
        <v>29</v>
      </c>
      <c r="F92" t="s">
        <v>206</v>
      </c>
      <c r="G92" t="s">
        <v>221</v>
      </c>
      <c r="H92" t="s">
        <v>263</v>
      </c>
      <c r="I92" t="s">
        <v>33</v>
      </c>
      <c r="J92" s="752">
        <v>2.5243055555555557E-2</v>
      </c>
      <c r="K92">
        <v>2</v>
      </c>
      <c r="L92" t="s">
        <v>715</v>
      </c>
      <c r="M92" s="735">
        <v>7939</v>
      </c>
      <c r="N92" t="s">
        <v>70</v>
      </c>
      <c r="O92">
        <v>7200</v>
      </c>
      <c r="P92">
        <v>1150</v>
      </c>
      <c r="Q92" s="751">
        <v>0.90691522861821383</v>
      </c>
      <c r="R92">
        <v>0</v>
      </c>
      <c r="S92" s="751">
        <v>0</v>
      </c>
      <c r="T92">
        <v>739</v>
      </c>
      <c r="U92" s="751">
        <v>9.3084771381786113E-2</v>
      </c>
      <c r="V92" s="749">
        <v>206</v>
      </c>
    </row>
    <row r="93" spans="1:22" x14ac:dyDescent="0.2">
      <c r="A93">
        <v>91</v>
      </c>
      <c r="B93" t="s">
        <v>48</v>
      </c>
      <c r="C93" t="s">
        <v>83</v>
      </c>
      <c r="D93" t="s">
        <v>704</v>
      </c>
      <c r="E93" t="s">
        <v>29</v>
      </c>
      <c r="H93" t="s">
        <v>735</v>
      </c>
      <c r="I93" t="s">
        <v>33</v>
      </c>
      <c r="J93" s="752">
        <v>1.7118055555555556E-2</v>
      </c>
      <c r="K93">
        <v>15</v>
      </c>
      <c r="L93" t="s">
        <v>53</v>
      </c>
      <c r="M93" s="735">
        <v>7906</v>
      </c>
      <c r="N93" t="s">
        <v>723</v>
      </c>
      <c r="O93">
        <v>3312</v>
      </c>
      <c r="Q93" s="751">
        <v>0.41892233746521629</v>
      </c>
      <c r="S93" s="751"/>
      <c r="T93">
        <v>4594</v>
      </c>
      <c r="U93" s="751">
        <v>0.58107766253478366</v>
      </c>
      <c r="V93" s="749">
        <v>3424</v>
      </c>
    </row>
    <row r="94" spans="1:22" x14ac:dyDescent="0.2">
      <c r="A94">
        <v>92</v>
      </c>
      <c r="B94" t="s">
        <v>37</v>
      </c>
      <c r="C94" t="s">
        <v>37</v>
      </c>
      <c r="D94" t="s">
        <v>622</v>
      </c>
      <c r="E94" t="s">
        <v>29</v>
      </c>
      <c r="F94" t="s">
        <v>64</v>
      </c>
      <c r="H94" t="s">
        <v>623</v>
      </c>
      <c r="I94" t="s">
        <v>33</v>
      </c>
      <c r="J94" s="752">
        <v>2.7094907407407404E-2</v>
      </c>
      <c r="K94">
        <v>2</v>
      </c>
      <c r="L94" t="s">
        <v>53</v>
      </c>
      <c r="M94" s="735">
        <v>7864</v>
      </c>
      <c r="N94" t="s">
        <v>42</v>
      </c>
      <c r="O94">
        <v>7655</v>
      </c>
      <c r="P94">
        <v>5797</v>
      </c>
      <c r="Q94" s="751">
        <v>0.9734231943031536</v>
      </c>
      <c r="S94" s="751"/>
      <c r="T94">
        <v>209</v>
      </c>
      <c r="U94" s="751">
        <v>2.6576805696846388E-2</v>
      </c>
      <c r="V94" s="749"/>
    </row>
    <row r="95" spans="1:22" x14ac:dyDescent="0.2">
      <c r="A95">
        <v>93</v>
      </c>
      <c r="B95" t="s">
        <v>747</v>
      </c>
      <c r="C95" t="s">
        <v>792</v>
      </c>
      <c r="D95" t="s">
        <v>793</v>
      </c>
      <c r="E95" t="s">
        <v>29</v>
      </c>
      <c r="F95" t="s">
        <v>122</v>
      </c>
      <c r="G95" t="s">
        <v>391</v>
      </c>
      <c r="H95" t="s">
        <v>794</v>
      </c>
      <c r="I95" t="s">
        <v>33</v>
      </c>
      <c r="J95" s="752">
        <v>3.4305555555555554E-2</v>
      </c>
      <c r="K95">
        <v>5</v>
      </c>
      <c r="L95" t="s">
        <v>100</v>
      </c>
      <c r="M95" s="735">
        <v>7136</v>
      </c>
      <c r="N95" t="s">
        <v>751</v>
      </c>
      <c r="O95">
        <v>2973</v>
      </c>
      <c r="Q95" s="751">
        <v>0.41661995515695066</v>
      </c>
      <c r="S95" s="751"/>
      <c r="T95">
        <v>4163</v>
      </c>
      <c r="U95" s="751">
        <v>0.58338004484304928</v>
      </c>
      <c r="V95" s="749"/>
    </row>
    <row r="96" spans="1:22" x14ac:dyDescent="0.2">
      <c r="A96">
        <v>94</v>
      </c>
      <c r="B96" t="s">
        <v>37</v>
      </c>
      <c r="C96" t="s">
        <v>37</v>
      </c>
      <c r="D96" t="s">
        <v>618</v>
      </c>
      <c r="E96" t="s">
        <v>29</v>
      </c>
      <c r="F96" t="s">
        <v>308</v>
      </c>
      <c r="G96" t="s">
        <v>113</v>
      </c>
      <c r="H96" t="s">
        <v>114</v>
      </c>
      <c r="I96" t="s">
        <v>33</v>
      </c>
      <c r="J96" s="752"/>
      <c r="K96">
        <v>0</v>
      </c>
      <c r="L96" t="s">
        <v>53</v>
      </c>
      <c r="M96" s="735">
        <v>6927</v>
      </c>
      <c r="N96" t="s">
        <v>42</v>
      </c>
      <c r="O96">
        <v>6347</v>
      </c>
      <c r="P96">
        <v>2118</v>
      </c>
      <c r="Q96" s="751">
        <v>0.91626966940955679</v>
      </c>
      <c r="S96" s="751"/>
      <c r="T96">
        <v>580</v>
      </c>
      <c r="U96" s="751">
        <v>8.37303305904432E-2</v>
      </c>
      <c r="V96" s="749"/>
    </row>
    <row r="97" spans="1:22" x14ac:dyDescent="0.2">
      <c r="A97">
        <v>95</v>
      </c>
      <c r="B97" t="s">
        <v>66</v>
      </c>
      <c r="C97" t="s">
        <v>67</v>
      </c>
      <c r="D97" t="s">
        <v>208</v>
      </c>
      <c r="E97" t="s">
        <v>29</v>
      </c>
      <c r="F97" t="s">
        <v>64</v>
      </c>
      <c r="G97" t="s">
        <v>85</v>
      </c>
      <c r="H97" t="s">
        <v>209</v>
      </c>
      <c r="I97" t="s">
        <v>33</v>
      </c>
      <c r="J97" s="752">
        <v>2.9479166666666667E-2</v>
      </c>
      <c r="K97">
        <v>3</v>
      </c>
      <c r="L97" t="s">
        <v>715</v>
      </c>
      <c r="M97" s="735">
        <v>6876</v>
      </c>
      <c r="N97" t="s">
        <v>70</v>
      </c>
      <c r="O97">
        <v>6087</v>
      </c>
      <c r="P97">
        <v>1415</v>
      </c>
      <c r="Q97" s="751">
        <v>0.88525305410122168</v>
      </c>
      <c r="R97">
        <v>0</v>
      </c>
      <c r="S97" s="751">
        <v>0</v>
      </c>
      <c r="T97">
        <v>789</v>
      </c>
      <c r="U97" s="751">
        <v>0.11474694589877836</v>
      </c>
      <c r="V97" s="749">
        <v>641</v>
      </c>
    </row>
    <row r="98" spans="1:22" x14ac:dyDescent="0.2">
      <c r="A98">
        <v>96</v>
      </c>
      <c r="B98" t="s">
        <v>48</v>
      </c>
      <c r="C98" t="s">
        <v>133</v>
      </c>
      <c r="D98" t="s">
        <v>223</v>
      </c>
      <c r="E98" t="s">
        <v>29</v>
      </c>
      <c r="F98" t="s">
        <v>512</v>
      </c>
      <c r="H98" t="s">
        <v>737</v>
      </c>
      <c r="I98" t="s">
        <v>33</v>
      </c>
      <c r="J98" s="752">
        <v>1.9560185185185184E-2</v>
      </c>
      <c r="K98">
        <v>2</v>
      </c>
      <c r="L98" t="s">
        <v>53</v>
      </c>
      <c r="M98" s="735">
        <v>6838</v>
      </c>
      <c r="N98" t="s">
        <v>723</v>
      </c>
      <c r="O98">
        <v>6302</v>
      </c>
      <c r="Q98" s="751">
        <v>0.92161450716583793</v>
      </c>
      <c r="S98" s="751"/>
      <c r="T98">
        <v>536</v>
      </c>
      <c r="U98" s="751">
        <v>7.8385492834162032E-2</v>
      </c>
      <c r="V98" s="749">
        <v>318</v>
      </c>
    </row>
    <row r="99" spans="1:22" x14ac:dyDescent="0.2">
      <c r="A99">
        <v>97</v>
      </c>
      <c r="B99" t="s">
        <v>37</v>
      </c>
      <c r="C99" t="s">
        <v>37</v>
      </c>
      <c r="D99" t="s">
        <v>551</v>
      </c>
      <c r="E99" t="s">
        <v>29</v>
      </c>
      <c r="F99" t="s">
        <v>318</v>
      </c>
      <c r="G99" t="s">
        <v>85</v>
      </c>
      <c r="H99" t="s">
        <v>552</v>
      </c>
      <c r="I99" t="s">
        <v>33</v>
      </c>
      <c r="J99" s="752"/>
      <c r="K99">
        <v>0</v>
      </c>
      <c r="L99" t="s">
        <v>53</v>
      </c>
      <c r="M99" s="735">
        <v>6089</v>
      </c>
      <c r="N99" t="s">
        <v>42</v>
      </c>
      <c r="O99">
        <v>1722</v>
      </c>
      <c r="P99">
        <v>3284</v>
      </c>
      <c r="Q99" s="751">
        <v>0.28280505830185582</v>
      </c>
      <c r="S99" s="751"/>
      <c r="T99">
        <v>4367</v>
      </c>
      <c r="U99" s="751">
        <v>0.71719494169814424</v>
      </c>
      <c r="V99" s="749"/>
    </row>
    <row r="100" spans="1:22" x14ac:dyDescent="0.2">
      <c r="A100">
        <v>98</v>
      </c>
      <c r="B100" t="s">
        <v>37</v>
      </c>
      <c r="C100" t="s">
        <v>37</v>
      </c>
      <c r="D100" t="s">
        <v>720</v>
      </c>
      <c r="E100" t="s">
        <v>29</v>
      </c>
      <c r="F100" t="s">
        <v>110</v>
      </c>
      <c r="G100" t="s">
        <v>373</v>
      </c>
      <c r="H100" t="s">
        <v>664</v>
      </c>
      <c r="I100" t="s">
        <v>33</v>
      </c>
      <c r="J100" s="752">
        <v>4.447916666666666E-2</v>
      </c>
      <c r="K100">
        <v>2</v>
      </c>
      <c r="L100" t="s">
        <v>53</v>
      </c>
      <c r="M100" s="735">
        <v>5932</v>
      </c>
      <c r="N100" t="s">
        <v>42</v>
      </c>
      <c r="O100">
        <v>3133</v>
      </c>
      <c r="P100">
        <v>2110</v>
      </c>
      <c r="Q100" s="751">
        <v>0.5281523937963587</v>
      </c>
      <c r="S100" s="751"/>
      <c r="T100">
        <v>2799</v>
      </c>
      <c r="U100" s="751">
        <v>0.47184760620364125</v>
      </c>
      <c r="V100" s="749"/>
    </row>
    <row r="101" spans="1:22" x14ac:dyDescent="0.2">
      <c r="A101">
        <v>99</v>
      </c>
      <c r="B101" t="s">
        <v>37</v>
      </c>
      <c r="C101" t="s">
        <v>37</v>
      </c>
      <c r="D101" t="s">
        <v>542</v>
      </c>
      <c r="E101" t="s">
        <v>29</v>
      </c>
      <c r="F101" t="s">
        <v>318</v>
      </c>
      <c r="G101" t="s">
        <v>394</v>
      </c>
      <c r="H101" t="s">
        <v>546</v>
      </c>
      <c r="I101" t="s">
        <v>33</v>
      </c>
      <c r="J101" s="752">
        <v>3.8321759259259257E-2</v>
      </c>
      <c r="K101">
        <v>2</v>
      </c>
      <c r="L101" t="s">
        <v>53</v>
      </c>
      <c r="M101" s="735">
        <v>5685</v>
      </c>
      <c r="N101" t="s">
        <v>42</v>
      </c>
      <c r="O101">
        <v>5396</v>
      </c>
      <c r="P101">
        <v>3827</v>
      </c>
      <c r="Q101" s="751">
        <v>0.94916446789797715</v>
      </c>
      <c r="S101" s="751"/>
      <c r="T101">
        <v>289</v>
      </c>
      <c r="U101" s="751">
        <v>5.0835532102022865E-2</v>
      </c>
      <c r="V101" s="749"/>
    </row>
    <row r="102" spans="1:22" x14ac:dyDescent="0.2">
      <c r="A102">
        <v>100</v>
      </c>
      <c r="B102" t="s">
        <v>37</v>
      </c>
      <c r="C102" t="s">
        <v>37</v>
      </c>
      <c r="D102" t="s">
        <v>637</v>
      </c>
      <c r="F102" t="s">
        <v>308</v>
      </c>
      <c r="G102" t="s">
        <v>105</v>
      </c>
      <c r="H102" t="s">
        <v>202</v>
      </c>
      <c r="I102" t="s">
        <v>33</v>
      </c>
      <c r="J102" s="752">
        <v>3.3900462962962966E-2</v>
      </c>
      <c r="K102">
        <v>2</v>
      </c>
      <c r="L102" t="s">
        <v>53</v>
      </c>
      <c r="M102" s="735">
        <v>5642</v>
      </c>
      <c r="N102" t="s">
        <v>42</v>
      </c>
      <c r="O102">
        <v>5411</v>
      </c>
      <c r="P102">
        <v>3745</v>
      </c>
      <c r="Q102" s="751">
        <v>0.95905707196029777</v>
      </c>
      <c r="S102" s="751"/>
      <c r="T102">
        <v>231</v>
      </c>
      <c r="U102" s="751">
        <v>4.0942928039702231E-2</v>
      </c>
      <c r="V102" s="749"/>
    </row>
    <row r="103" spans="1:22" x14ac:dyDescent="0.2">
      <c r="A103">
        <v>101</v>
      </c>
      <c r="B103" t="s">
        <v>48</v>
      </c>
      <c r="C103" t="s">
        <v>133</v>
      </c>
      <c r="D103" t="s">
        <v>217</v>
      </c>
      <c r="E103" t="s">
        <v>29</v>
      </c>
      <c r="F103" t="s">
        <v>308</v>
      </c>
      <c r="G103" t="s">
        <v>105</v>
      </c>
      <c r="H103" t="s">
        <v>738</v>
      </c>
      <c r="I103" t="s">
        <v>33</v>
      </c>
      <c r="J103" s="752">
        <v>8.7037037037037031E-3</v>
      </c>
      <c r="K103">
        <v>2</v>
      </c>
      <c r="L103" t="s">
        <v>53</v>
      </c>
      <c r="M103" s="735">
        <v>5364</v>
      </c>
      <c r="N103" t="s">
        <v>723</v>
      </c>
      <c r="O103">
        <v>4786</v>
      </c>
      <c r="Q103" s="751">
        <v>0.89224459358687547</v>
      </c>
      <c r="S103" s="751"/>
      <c r="T103">
        <v>578</v>
      </c>
      <c r="U103" s="751">
        <v>0.10775540641312453</v>
      </c>
      <c r="V103" s="749">
        <v>492</v>
      </c>
    </row>
    <row r="104" spans="1:22" x14ac:dyDescent="0.2">
      <c r="A104">
        <v>102</v>
      </c>
      <c r="B104" t="s">
        <v>48</v>
      </c>
      <c r="C104" t="s">
        <v>49</v>
      </c>
      <c r="D104" t="s">
        <v>232</v>
      </c>
      <c r="E104" t="s">
        <v>29</v>
      </c>
      <c r="F104" t="s">
        <v>30</v>
      </c>
      <c r="G104" t="s">
        <v>119</v>
      </c>
      <c r="H104" t="s">
        <v>728</v>
      </c>
      <c r="I104" t="s">
        <v>33</v>
      </c>
      <c r="J104" s="752">
        <v>9.7106481481481488E-3</v>
      </c>
      <c r="K104">
        <v>5</v>
      </c>
      <c r="L104" t="s">
        <v>53</v>
      </c>
      <c r="M104" s="735">
        <v>3943</v>
      </c>
      <c r="N104" t="s">
        <v>723</v>
      </c>
      <c r="O104">
        <v>2711</v>
      </c>
      <c r="Q104" s="751">
        <v>0.68754755262490486</v>
      </c>
      <c r="S104" s="751"/>
      <c r="T104">
        <v>1232</v>
      </c>
      <c r="U104" s="751">
        <v>0.31245244737509509</v>
      </c>
      <c r="V104" s="749">
        <v>1055</v>
      </c>
    </row>
    <row r="105" spans="1:22" x14ac:dyDescent="0.2">
      <c r="A105">
        <v>103</v>
      </c>
      <c r="B105" t="s">
        <v>26</v>
      </c>
      <c r="C105" t="s">
        <v>27</v>
      </c>
      <c r="D105" t="s">
        <v>600</v>
      </c>
      <c r="E105" t="s">
        <v>29</v>
      </c>
      <c r="F105" t="s">
        <v>143</v>
      </c>
      <c r="H105" t="s">
        <v>601</v>
      </c>
      <c r="I105" t="s">
        <v>33</v>
      </c>
      <c r="J105" s="752"/>
      <c r="K105">
        <v>0</v>
      </c>
      <c r="L105" t="s">
        <v>53</v>
      </c>
      <c r="M105" s="735">
        <v>3908</v>
      </c>
      <c r="N105" t="s">
        <v>674</v>
      </c>
      <c r="O105">
        <v>3574</v>
      </c>
      <c r="P105">
        <v>1882</v>
      </c>
      <c r="Q105" s="751">
        <v>0.91453428863868991</v>
      </c>
      <c r="S105" s="751"/>
      <c r="T105">
        <v>334</v>
      </c>
      <c r="U105" s="751">
        <v>8.5465711361310134E-2</v>
      </c>
      <c r="V105" s="749"/>
    </row>
    <row r="106" spans="1:22" x14ac:dyDescent="0.2">
      <c r="A106">
        <v>104</v>
      </c>
      <c r="B106" t="s">
        <v>37</v>
      </c>
      <c r="C106" t="s">
        <v>37</v>
      </c>
      <c r="D106" t="s">
        <v>632</v>
      </c>
      <c r="E106" t="s">
        <v>29</v>
      </c>
      <c r="F106" t="s">
        <v>633</v>
      </c>
      <c r="G106" t="s">
        <v>634</v>
      </c>
      <c r="H106" t="s">
        <v>635</v>
      </c>
      <c r="I106" t="s">
        <v>33</v>
      </c>
      <c r="J106" s="752">
        <v>2.7731481481481478E-2</v>
      </c>
      <c r="K106">
        <v>3</v>
      </c>
      <c r="L106" t="s">
        <v>53</v>
      </c>
      <c r="M106" s="735">
        <v>3415</v>
      </c>
      <c r="N106" t="s">
        <v>42</v>
      </c>
      <c r="O106">
        <v>2432</v>
      </c>
      <c r="P106">
        <v>1474</v>
      </c>
      <c r="Q106" s="751">
        <v>0.71215226939970722</v>
      </c>
      <c r="S106" s="751"/>
      <c r="T106">
        <v>983</v>
      </c>
      <c r="U106" s="751">
        <v>0.28784773060029284</v>
      </c>
      <c r="V106" s="749"/>
    </row>
    <row r="107" spans="1:22" x14ac:dyDescent="0.2">
      <c r="A107">
        <v>105</v>
      </c>
      <c r="B107" t="s">
        <v>48</v>
      </c>
      <c r="C107" t="s">
        <v>49</v>
      </c>
      <c r="D107" t="s">
        <v>169</v>
      </c>
      <c r="E107" t="s">
        <v>29</v>
      </c>
      <c r="F107" t="s">
        <v>308</v>
      </c>
      <c r="G107" t="s">
        <v>455</v>
      </c>
      <c r="H107" t="s">
        <v>731</v>
      </c>
      <c r="I107" t="s">
        <v>33</v>
      </c>
      <c r="J107" s="752">
        <v>5.1446759259259262E-2</v>
      </c>
      <c r="K107">
        <v>1</v>
      </c>
      <c r="L107" t="s">
        <v>53</v>
      </c>
      <c r="M107" s="735">
        <v>3346</v>
      </c>
      <c r="N107" t="s">
        <v>723</v>
      </c>
      <c r="O107">
        <v>1633</v>
      </c>
      <c r="Q107" s="751">
        <v>0.48804542737597129</v>
      </c>
      <c r="S107" s="751"/>
      <c r="T107">
        <v>1713</v>
      </c>
      <c r="U107" s="751">
        <v>0.51195457262402866</v>
      </c>
      <c r="V107" s="749">
        <v>1152</v>
      </c>
    </row>
    <row r="108" spans="1:22" x14ac:dyDescent="0.2">
      <c r="A108">
        <v>106</v>
      </c>
      <c r="B108" t="s">
        <v>747</v>
      </c>
      <c r="C108" t="s">
        <v>748</v>
      </c>
      <c r="D108" t="s">
        <v>754</v>
      </c>
      <c r="E108" t="s">
        <v>29</v>
      </c>
      <c r="F108" t="s">
        <v>39</v>
      </c>
      <c r="H108" t="s">
        <v>755</v>
      </c>
      <c r="I108" t="s">
        <v>33</v>
      </c>
      <c r="J108" s="752"/>
      <c r="K108">
        <v>0</v>
      </c>
      <c r="L108" t="s">
        <v>100</v>
      </c>
      <c r="M108" s="735">
        <v>3314</v>
      </c>
      <c r="N108" t="s">
        <v>751</v>
      </c>
      <c r="O108">
        <v>3177</v>
      </c>
      <c r="Q108" s="751">
        <v>0.95866022933011463</v>
      </c>
      <c r="S108" s="751"/>
      <c r="T108">
        <v>137</v>
      </c>
      <c r="U108" s="751">
        <v>4.1339770669885333E-2</v>
      </c>
      <c r="V108" s="749"/>
    </row>
    <row r="109" spans="1:22" x14ac:dyDescent="0.2">
      <c r="A109">
        <v>107</v>
      </c>
      <c r="B109" t="s">
        <v>747</v>
      </c>
      <c r="C109" t="s">
        <v>795</v>
      </c>
      <c r="D109" t="s">
        <v>796</v>
      </c>
      <c r="E109" t="s">
        <v>29</v>
      </c>
      <c r="F109" t="s">
        <v>122</v>
      </c>
      <c r="G109" t="s">
        <v>199</v>
      </c>
      <c r="H109" t="s">
        <v>797</v>
      </c>
      <c r="I109" t="s">
        <v>33</v>
      </c>
      <c r="J109" s="752">
        <v>3.4351851851851849E-2</v>
      </c>
      <c r="K109">
        <v>3</v>
      </c>
      <c r="L109" t="s">
        <v>100</v>
      </c>
      <c r="M109" s="735">
        <v>3151</v>
      </c>
      <c r="N109" t="s">
        <v>751</v>
      </c>
      <c r="O109">
        <v>2923</v>
      </c>
      <c r="Q109" s="751">
        <v>0.92764201840685501</v>
      </c>
      <c r="S109" s="751"/>
      <c r="T109">
        <v>228</v>
      </c>
      <c r="U109" s="751">
        <v>7.2357981593145035E-2</v>
      </c>
      <c r="V109" s="749"/>
    </row>
    <row r="110" spans="1:22" x14ac:dyDescent="0.2">
      <c r="A110">
        <v>108</v>
      </c>
      <c r="B110" t="s">
        <v>48</v>
      </c>
      <c r="C110" t="s">
        <v>49</v>
      </c>
      <c r="D110" t="s">
        <v>241</v>
      </c>
      <c r="E110" t="s">
        <v>29</v>
      </c>
      <c r="F110" t="s">
        <v>180</v>
      </c>
      <c r="G110" t="s">
        <v>242</v>
      </c>
      <c r="H110" t="s">
        <v>730</v>
      </c>
      <c r="I110" t="s">
        <v>33</v>
      </c>
      <c r="J110" s="752">
        <v>4.8402777777777781E-2</v>
      </c>
      <c r="K110">
        <v>1</v>
      </c>
      <c r="L110" t="s">
        <v>53</v>
      </c>
      <c r="M110" s="735">
        <v>2961</v>
      </c>
      <c r="N110" t="s">
        <v>723</v>
      </c>
      <c r="O110">
        <v>2187</v>
      </c>
      <c r="Q110" s="751">
        <v>0.73860182370820671</v>
      </c>
      <c r="S110" s="751"/>
      <c r="T110">
        <v>774</v>
      </c>
      <c r="U110" s="751">
        <v>0.26139817629179329</v>
      </c>
      <c r="V110" s="749">
        <v>434</v>
      </c>
    </row>
    <row r="111" spans="1:22" x14ac:dyDescent="0.2">
      <c r="A111">
        <v>109</v>
      </c>
      <c r="B111" t="s">
        <v>747</v>
      </c>
      <c r="C111" t="s">
        <v>763</v>
      </c>
      <c r="D111" t="s">
        <v>766</v>
      </c>
      <c r="E111" t="s">
        <v>29</v>
      </c>
      <c r="F111" t="s">
        <v>95</v>
      </c>
      <c r="G111" t="s">
        <v>113</v>
      </c>
      <c r="H111" t="s">
        <v>767</v>
      </c>
      <c r="I111" t="s">
        <v>33</v>
      </c>
      <c r="J111" s="752">
        <v>8.9004629629629625E-3</v>
      </c>
      <c r="K111">
        <v>4</v>
      </c>
      <c r="L111" t="s">
        <v>100</v>
      </c>
      <c r="M111" s="735">
        <v>2891</v>
      </c>
      <c r="N111" t="s">
        <v>751</v>
      </c>
      <c r="O111">
        <v>2891</v>
      </c>
      <c r="Q111" s="751">
        <v>1</v>
      </c>
      <c r="S111" s="751"/>
      <c r="T111">
        <v>0</v>
      </c>
      <c r="U111" s="751">
        <v>0</v>
      </c>
      <c r="V111" s="749"/>
    </row>
    <row r="112" spans="1:22" x14ac:dyDescent="0.2">
      <c r="A112">
        <v>110</v>
      </c>
      <c r="B112" t="s">
        <v>37</v>
      </c>
      <c r="C112" t="s">
        <v>37</v>
      </c>
      <c r="D112" t="s">
        <v>721</v>
      </c>
      <c r="E112" t="s">
        <v>29</v>
      </c>
      <c r="F112" t="s">
        <v>146</v>
      </c>
      <c r="H112" t="s">
        <v>671</v>
      </c>
      <c r="I112" t="s">
        <v>33</v>
      </c>
      <c r="J112" s="752">
        <v>4.0729166666666664E-2</v>
      </c>
      <c r="K112">
        <v>4</v>
      </c>
      <c r="L112" t="s">
        <v>53</v>
      </c>
      <c r="M112" s="735">
        <v>2783</v>
      </c>
      <c r="N112" t="s">
        <v>42</v>
      </c>
      <c r="O112">
        <v>2381</v>
      </c>
      <c r="P112">
        <v>1612</v>
      </c>
      <c r="Q112" s="751">
        <v>0.85555156306144453</v>
      </c>
      <c r="S112" s="751"/>
      <c r="T112">
        <v>402</v>
      </c>
      <c r="U112" s="751">
        <v>0.14444843693855552</v>
      </c>
      <c r="V112" s="749"/>
    </row>
    <row r="113" spans="1:22" x14ac:dyDescent="0.2">
      <c r="A113">
        <v>111</v>
      </c>
      <c r="B113" t="s">
        <v>66</v>
      </c>
      <c r="C113" t="s">
        <v>214</v>
      </c>
      <c r="D113" t="s">
        <v>266</v>
      </c>
      <c r="E113" t="s">
        <v>29</v>
      </c>
      <c r="F113" t="s">
        <v>206</v>
      </c>
      <c r="H113" t="s">
        <v>268</v>
      </c>
      <c r="I113" t="s">
        <v>33</v>
      </c>
      <c r="J113" s="752">
        <v>2.2928240740740742E-2</v>
      </c>
      <c r="K113">
        <v>2</v>
      </c>
      <c r="L113" t="s">
        <v>715</v>
      </c>
      <c r="M113" s="735">
        <v>2679</v>
      </c>
      <c r="N113" t="s">
        <v>70</v>
      </c>
      <c r="O113">
        <v>2199</v>
      </c>
      <c r="P113">
        <v>327</v>
      </c>
      <c r="Q113" s="751">
        <v>0.82082866741321392</v>
      </c>
      <c r="R113">
        <v>0</v>
      </c>
      <c r="S113" s="751">
        <v>0</v>
      </c>
      <c r="T113">
        <v>480</v>
      </c>
      <c r="U113" s="751">
        <v>0.17917133258678611</v>
      </c>
      <c r="V113" s="749">
        <v>161</v>
      </c>
    </row>
    <row r="114" spans="1:22" x14ac:dyDescent="0.2">
      <c r="A114">
        <v>112</v>
      </c>
      <c r="B114" t="s">
        <v>37</v>
      </c>
      <c r="C114" t="s">
        <v>37</v>
      </c>
      <c r="D114" t="s">
        <v>636</v>
      </c>
      <c r="E114" t="s">
        <v>29</v>
      </c>
      <c r="F114" t="s">
        <v>308</v>
      </c>
      <c r="G114" t="s">
        <v>105</v>
      </c>
      <c r="H114" t="s">
        <v>213</v>
      </c>
      <c r="I114" t="s">
        <v>33</v>
      </c>
      <c r="J114" s="752">
        <v>2.9490740740740744E-2</v>
      </c>
      <c r="K114">
        <v>1</v>
      </c>
      <c r="L114" t="s">
        <v>53</v>
      </c>
      <c r="M114" s="735">
        <v>2303</v>
      </c>
      <c r="N114" t="s">
        <v>42</v>
      </c>
      <c r="O114">
        <v>2180</v>
      </c>
      <c r="P114">
        <v>1311</v>
      </c>
      <c r="Q114" s="751">
        <v>0.94659140251845419</v>
      </c>
      <c r="S114" s="751"/>
      <c r="T114">
        <v>123</v>
      </c>
      <c r="U114" s="751">
        <v>5.3408597481545812E-2</v>
      </c>
      <c r="V114" s="749"/>
    </row>
    <row r="115" spans="1:22" x14ac:dyDescent="0.2">
      <c r="A115">
        <v>113</v>
      </c>
      <c r="B115" t="s">
        <v>37</v>
      </c>
      <c r="C115" t="s">
        <v>37</v>
      </c>
      <c r="D115" t="s">
        <v>157</v>
      </c>
      <c r="E115" t="s">
        <v>29</v>
      </c>
      <c r="F115" t="s">
        <v>318</v>
      </c>
      <c r="G115" t="s">
        <v>158</v>
      </c>
      <c r="H115" t="s">
        <v>159</v>
      </c>
      <c r="I115" t="s">
        <v>33</v>
      </c>
      <c r="J115" s="752"/>
      <c r="K115">
        <v>0</v>
      </c>
      <c r="L115" t="s">
        <v>53</v>
      </c>
      <c r="M115" s="735">
        <v>2088</v>
      </c>
      <c r="N115" t="s">
        <v>42</v>
      </c>
      <c r="O115">
        <v>1993</v>
      </c>
      <c r="P115">
        <v>795</v>
      </c>
      <c r="Q115" s="751">
        <v>0.95450191570881227</v>
      </c>
      <c r="S115" s="751"/>
      <c r="T115">
        <v>95</v>
      </c>
      <c r="U115" s="751">
        <v>4.5498084291187742E-2</v>
      </c>
      <c r="V115" s="749"/>
    </row>
    <row r="116" spans="1:22" x14ac:dyDescent="0.2">
      <c r="A116">
        <v>114</v>
      </c>
      <c r="B116" t="s">
        <v>37</v>
      </c>
      <c r="C116" t="s">
        <v>37</v>
      </c>
      <c r="D116" t="s">
        <v>639</v>
      </c>
      <c r="E116" t="s">
        <v>29</v>
      </c>
      <c r="F116" t="s">
        <v>140</v>
      </c>
      <c r="G116" t="s">
        <v>172</v>
      </c>
      <c r="H116" t="s">
        <v>640</v>
      </c>
      <c r="I116" t="s">
        <v>33</v>
      </c>
      <c r="J116" s="752">
        <v>2.1238425925925924E-2</v>
      </c>
      <c r="K116">
        <v>3</v>
      </c>
      <c r="L116" t="s">
        <v>53</v>
      </c>
      <c r="M116" s="735">
        <v>1717</v>
      </c>
      <c r="N116" t="s">
        <v>42</v>
      </c>
      <c r="O116">
        <v>471</v>
      </c>
      <c r="P116">
        <v>310</v>
      </c>
      <c r="Q116" s="751">
        <v>0.27431566686080372</v>
      </c>
      <c r="S116" s="751"/>
      <c r="T116">
        <v>1246</v>
      </c>
      <c r="U116" s="751">
        <v>0.72568433313919622</v>
      </c>
      <c r="V116" s="749"/>
    </row>
    <row r="117" spans="1:22" x14ac:dyDescent="0.2">
      <c r="A117">
        <v>115</v>
      </c>
      <c r="B117" t="s">
        <v>747</v>
      </c>
      <c r="C117" t="s">
        <v>781</v>
      </c>
      <c r="D117" t="s">
        <v>781</v>
      </c>
      <c r="E117" t="s">
        <v>782</v>
      </c>
      <c r="F117" t="s">
        <v>30</v>
      </c>
      <c r="G117" t="s">
        <v>98</v>
      </c>
      <c r="H117" t="s">
        <v>783</v>
      </c>
      <c r="I117" t="s">
        <v>33</v>
      </c>
      <c r="J117" s="752">
        <v>2.3553240740740739E-2</v>
      </c>
      <c r="K117">
        <v>2</v>
      </c>
      <c r="L117" t="s">
        <v>100</v>
      </c>
      <c r="M117" s="735">
        <v>1680</v>
      </c>
      <c r="N117" t="s">
        <v>751</v>
      </c>
      <c r="O117">
        <v>163</v>
      </c>
      <c r="Q117" s="751">
        <v>9.7023809523809526E-2</v>
      </c>
      <c r="S117" s="751"/>
      <c r="T117">
        <v>1517</v>
      </c>
      <c r="U117" s="751">
        <v>0.90297619047619049</v>
      </c>
      <c r="V117" s="749"/>
    </row>
    <row r="118" spans="1:22" x14ac:dyDescent="0.2">
      <c r="A118">
        <v>116</v>
      </c>
      <c r="B118" t="s">
        <v>747</v>
      </c>
      <c r="C118" t="s">
        <v>798</v>
      </c>
      <c r="D118" t="s">
        <v>799</v>
      </c>
      <c r="E118" t="s">
        <v>29</v>
      </c>
      <c r="F118" t="s">
        <v>95</v>
      </c>
      <c r="H118" t="s">
        <v>800</v>
      </c>
      <c r="I118" t="s">
        <v>33</v>
      </c>
      <c r="J118" s="752">
        <v>3.1712962962962964E-2</v>
      </c>
      <c r="K118">
        <v>1</v>
      </c>
      <c r="L118" t="s">
        <v>100</v>
      </c>
      <c r="M118" s="735">
        <v>1339</v>
      </c>
      <c r="N118" t="s">
        <v>751</v>
      </c>
      <c r="O118">
        <v>1339</v>
      </c>
      <c r="Q118" s="751">
        <v>1</v>
      </c>
      <c r="S118" s="751"/>
      <c r="T118">
        <v>0</v>
      </c>
      <c r="U118" s="751">
        <v>0</v>
      </c>
      <c r="V118" s="749"/>
    </row>
    <row r="119" spans="1:22" x14ac:dyDescent="0.2">
      <c r="A119">
        <v>117</v>
      </c>
      <c r="B119" t="s">
        <v>747</v>
      </c>
      <c r="C119" t="s">
        <v>770</v>
      </c>
      <c r="D119" t="s">
        <v>771</v>
      </c>
      <c r="E119" t="s">
        <v>29</v>
      </c>
      <c r="F119" t="s">
        <v>175</v>
      </c>
      <c r="G119" t="s">
        <v>176</v>
      </c>
      <c r="H119" t="s">
        <v>772</v>
      </c>
      <c r="I119" t="s">
        <v>33</v>
      </c>
      <c r="J119" s="752">
        <v>1.9849537037037037E-2</v>
      </c>
      <c r="K119">
        <v>2</v>
      </c>
      <c r="L119" t="s">
        <v>100</v>
      </c>
      <c r="M119" s="735">
        <v>1263</v>
      </c>
      <c r="N119" t="s">
        <v>751</v>
      </c>
      <c r="O119">
        <v>12</v>
      </c>
      <c r="Q119" s="751">
        <v>9.5011876484560574E-3</v>
      </c>
      <c r="S119" s="751"/>
      <c r="T119">
        <v>1251</v>
      </c>
      <c r="U119" s="751">
        <v>0.99049881235154391</v>
      </c>
      <c r="V119" s="749"/>
    </row>
    <row r="120" spans="1:22" x14ac:dyDescent="0.2">
      <c r="A120">
        <v>118</v>
      </c>
      <c r="B120" t="s">
        <v>48</v>
      </c>
      <c r="C120" t="s">
        <v>48</v>
      </c>
      <c r="D120" t="s">
        <v>665</v>
      </c>
      <c r="E120" t="s">
        <v>29</v>
      </c>
      <c r="F120" t="s">
        <v>308</v>
      </c>
      <c r="G120" t="s">
        <v>453</v>
      </c>
      <c r="H120" t="s">
        <v>745</v>
      </c>
      <c r="I120" t="s">
        <v>52</v>
      </c>
      <c r="J120" s="752">
        <v>0</v>
      </c>
      <c r="K120">
        <v>0</v>
      </c>
      <c r="L120" t="s">
        <v>53</v>
      </c>
      <c r="M120" s="735">
        <v>1112</v>
      </c>
      <c r="N120" t="s">
        <v>723</v>
      </c>
      <c r="O120">
        <v>612</v>
      </c>
      <c r="Q120" s="751">
        <v>0.55035971223021585</v>
      </c>
      <c r="S120" s="751"/>
      <c r="T120">
        <v>500</v>
      </c>
      <c r="U120" s="751">
        <v>0.44964028776978415</v>
      </c>
      <c r="V120" s="749">
        <v>279</v>
      </c>
    </row>
    <row r="121" spans="1:22" x14ac:dyDescent="0.2">
      <c r="A121">
        <v>119</v>
      </c>
      <c r="B121" t="s">
        <v>37</v>
      </c>
      <c r="C121" t="s">
        <v>37</v>
      </c>
      <c r="D121" t="s">
        <v>624</v>
      </c>
      <c r="E121" t="s">
        <v>29</v>
      </c>
      <c r="F121" t="s">
        <v>85</v>
      </c>
      <c r="H121" t="s">
        <v>604</v>
      </c>
      <c r="I121" t="s">
        <v>33</v>
      </c>
      <c r="J121" s="752"/>
      <c r="K121">
        <v>0</v>
      </c>
      <c r="L121" t="s">
        <v>53</v>
      </c>
      <c r="M121" s="735">
        <v>1106</v>
      </c>
      <c r="N121" t="s">
        <v>42</v>
      </c>
      <c r="O121">
        <v>429</v>
      </c>
      <c r="P121">
        <v>243</v>
      </c>
      <c r="Q121" s="751">
        <v>0.38788426763110306</v>
      </c>
      <c r="S121" s="751"/>
      <c r="T121">
        <v>677</v>
      </c>
      <c r="U121" s="751">
        <v>0.61211573236889694</v>
      </c>
      <c r="V121" s="749"/>
    </row>
    <row r="122" spans="1:22" x14ac:dyDescent="0.2">
      <c r="A122">
        <v>120</v>
      </c>
      <c r="B122" t="s">
        <v>48</v>
      </c>
      <c r="C122" t="s">
        <v>48</v>
      </c>
      <c r="D122" t="s">
        <v>694</v>
      </c>
      <c r="E122" t="s">
        <v>29</v>
      </c>
      <c r="F122" t="s">
        <v>308</v>
      </c>
      <c r="G122" t="s">
        <v>105</v>
      </c>
      <c r="H122" t="s">
        <v>695</v>
      </c>
      <c r="I122" t="s">
        <v>33</v>
      </c>
      <c r="J122" s="752">
        <v>3.6400462962962961E-2</v>
      </c>
      <c r="K122">
        <v>2</v>
      </c>
      <c r="L122" t="s">
        <v>53</v>
      </c>
      <c r="M122" s="735">
        <v>1063</v>
      </c>
      <c r="N122" t="s">
        <v>723</v>
      </c>
      <c r="O122">
        <v>868</v>
      </c>
      <c r="Q122" s="751">
        <v>0.81655691439322675</v>
      </c>
      <c r="S122" s="751"/>
      <c r="T122">
        <v>195</v>
      </c>
      <c r="U122" s="751">
        <v>0.18344308560677328</v>
      </c>
      <c r="V122" s="749">
        <v>126</v>
      </c>
    </row>
    <row r="123" spans="1:22" x14ac:dyDescent="0.2">
      <c r="A123">
        <v>121</v>
      </c>
      <c r="B123" t="s">
        <v>747</v>
      </c>
      <c r="C123" t="s">
        <v>373</v>
      </c>
      <c r="D123" t="s">
        <v>373</v>
      </c>
      <c r="E123" t="s">
        <v>29</v>
      </c>
      <c r="F123" t="s">
        <v>30</v>
      </c>
      <c r="H123" t="s">
        <v>801</v>
      </c>
      <c r="I123" t="s">
        <v>33</v>
      </c>
      <c r="J123" s="752">
        <v>2.6365740740740742E-2</v>
      </c>
      <c r="K123">
        <v>2</v>
      </c>
      <c r="L123" t="s">
        <v>100</v>
      </c>
      <c r="M123" s="735">
        <v>889</v>
      </c>
      <c r="N123" t="s">
        <v>751</v>
      </c>
      <c r="O123">
        <v>67</v>
      </c>
      <c r="Q123" s="751">
        <v>7.536557930258718E-2</v>
      </c>
      <c r="S123" s="751"/>
      <c r="T123">
        <v>822</v>
      </c>
      <c r="U123" s="751">
        <v>0.92463442069741286</v>
      </c>
      <c r="V123" s="749"/>
    </row>
    <row r="124" spans="1:22" x14ac:dyDescent="0.2">
      <c r="A124">
        <v>122</v>
      </c>
      <c r="B124" t="s">
        <v>747</v>
      </c>
      <c r="C124" t="s">
        <v>789</v>
      </c>
      <c r="D124" t="s">
        <v>790</v>
      </c>
      <c r="E124" t="s">
        <v>29</v>
      </c>
      <c r="F124" t="s">
        <v>95</v>
      </c>
      <c r="G124" t="s">
        <v>113</v>
      </c>
      <c r="H124" t="s">
        <v>791</v>
      </c>
      <c r="I124" t="s">
        <v>33</v>
      </c>
      <c r="J124" s="752">
        <v>2.5810185185185186E-2</v>
      </c>
      <c r="K124">
        <v>1</v>
      </c>
      <c r="L124" t="s">
        <v>100</v>
      </c>
      <c r="M124" s="735">
        <v>692</v>
      </c>
      <c r="N124" t="s">
        <v>751</v>
      </c>
      <c r="O124">
        <v>378</v>
      </c>
      <c r="Q124" s="751">
        <v>0.54624277456647397</v>
      </c>
      <c r="S124" s="751"/>
      <c r="T124">
        <v>314</v>
      </c>
      <c r="U124" s="751">
        <v>0.45375722543352603</v>
      </c>
      <c r="V124" s="749"/>
    </row>
    <row r="125" spans="1:22" x14ac:dyDescent="0.2">
      <c r="A125">
        <v>123</v>
      </c>
      <c r="B125" t="s">
        <v>271</v>
      </c>
      <c r="C125" t="s">
        <v>272</v>
      </c>
      <c r="D125" t="s">
        <v>273</v>
      </c>
      <c r="E125" t="s">
        <v>29</v>
      </c>
      <c r="F125" t="s">
        <v>318</v>
      </c>
      <c r="G125" t="s">
        <v>153</v>
      </c>
      <c r="H125" t="s">
        <v>274</v>
      </c>
      <c r="I125" t="s">
        <v>33</v>
      </c>
      <c r="J125" s="752">
        <v>2.1527777777777778E-2</v>
      </c>
      <c r="K125">
        <v>1</v>
      </c>
      <c r="L125" t="s">
        <v>715</v>
      </c>
      <c r="M125" s="735">
        <v>610</v>
      </c>
      <c r="N125" t="s">
        <v>35</v>
      </c>
      <c r="O125">
        <v>570</v>
      </c>
      <c r="P125">
        <v>0</v>
      </c>
      <c r="Q125" s="751">
        <v>0.93442622950819676</v>
      </c>
      <c r="R125">
        <v>0</v>
      </c>
      <c r="S125" s="751">
        <v>0</v>
      </c>
      <c r="T125">
        <v>40</v>
      </c>
      <c r="U125" s="751">
        <v>6.5573770491803282E-2</v>
      </c>
      <c r="V125" s="749">
        <v>35</v>
      </c>
    </row>
    <row r="126" spans="1:22" x14ac:dyDescent="0.2">
      <c r="A126">
        <v>124</v>
      </c>
      <c r="B126" t="s">
        <v>66</v>
      </c>
      <c r="C126" t="s">
        <v>67</v>
      </c>
      <c r="D126" t="s">
        <v>275</v>
      </c>
      <c r="E126" t="s">
        <v>29</v>
      </c>
      <c r="F126" t="s">
        <v>206</v>
      </c>
      <c r="H126" t="s">
        <v>276</v>
      </c>
      <c r="I126" t="s">
        <v>33</v>
      </c>
      <c r="J126" s="752">
        <v>3.5787037037037034E-2</v>
      </c>
      <c r="K126">
        <v>1</v>
      </c>
      <c r="L126" t="s">
        <v>715</v>
      </c>
      <c r="M126" s="735">
        <v>461</v>
      </c>
      <c r="N126" t="s">
        <v>70</v>
      </c>
      <c r="O126">
        <v>461</v>
      </c>
      <c r="P126">
        <v>111</v>
      </c>
      <c r="Q126" s="751">
        <v>1</v>
      </c>
      <c r="R126">
        <v>0</v>
      </c>
      <c r="S126" s="751">
        <v>0</v>
      </c>
      <c r="T126">
        <v>0</v>
      </c>
      <c r="U126" s="751">
        <v>0</v>
      </c>
      <c r="V126" s="749">
        <v>0</v>
      </c>
    </row>
    <row r="127" spans="1:22" x14ac:dyDescent="0.2">
      <c r="A127">
        <v>125</v>
      </c>
      <c r="B127" t="s">
        <v>747</v>
      </c>
      <c r="C127" t="s">
        <v>748</v>
      </c>
      <c r="D127" t="s">
        <v>758</v>
      </c>
      <c r="E127" t="s">
        <v>29</v>
      </c>
      <c r="F127" t="s">
        <v>416</v>
      </c>
      <c r="G127" t="s">
        <v>429</v>
      </c>
      <c r="H127" t="s">
        <v>759</v>
      </c>
      <c r="I127" t="s">
        <v>33</v>
      </c>
      <c r="J127" s="752"/>
      <c r="L127" t="s">
        <v>100</v>
      </c>
      <c r="M127" s="735">
        <v>203</v>
      </c>
      <c r="N127" t="s">
        <v>751</v>
      </c>
      <c r="O127">
        <v>203</v>
      </c>
      <c r="Q127" s="751">
        <v>1</v>
      </c>
      <c r="S127" s="751"/>
      <c r="T127">
        <v>0</v>
      </c>
      <c r="U127" s="751">
        <v>0</v>
      </c>
      <c r="V127" s="749"/>
    </row>
    <row r="128" spans="1:22" x14ac:dyDescent="0.2">
      <c r="A128">
        <v>126</v>
      </c>
      <c r="B128" t="s">
        <v>747</v>
      </c>
      <c r="C128" t="s">
        <v>748</v>
      </c>
      <c r="D128" t="s">
        <v>752</v>
      </c>
      <c r="E128" t="s">
        <v>29</v>
      </c>
      <c r="F128" t="s">
        <v>30</v>
      </c>
      <c r="G128" t="s">
        <v>98</v>
      </c>
      <c r="H128" t="s">
        <v>753</v>
      </c>
      <c r="I128" t="s">
        <v>33</v>
      </c>
      <c r="J128" s="752">
        <v>2.7118055555555555E-2</v>
      </c>
      <c r="K128">
        <v>6</v>
      </c>
      <c r="L128" t="s">
        <v>100</v>
      </c>
      <c r="M128" s="735">
        <v>168</v>
      </c>
      <c r="N128" t="s">
        <v>751</v>
      </c>
      <c r="O128">
        <v>168</v>
      </c>
      <c r="Q128" s="751">
        <v>1</v>
      </c>
      <c r="S128" s="751"/>
      <c r="T128">
        <v>0</v>
      </c>
      <c r="U128" s="751">
        <v>0</v>
      </c>
      <c r="V128" s="749"/>
    </row>
    <row r="129" spans="1:22" x14ac:dyDescent="0.2">
      <c r="A129">
        <v>127</v>
      </c>
      <c r="B129" t="s">
        <v>747</v>
      </c>
      <c r="C129" t="s">
        <v>763</v>
      </c>
      <c r="D129" t="s">
        <v>768</v>
      </c>
      <c r="E129" t="s">
        <v>29</v>
      </c>
      <c r="F129" t="s">
        <v>39</v>
      </c>
      <c r="H129" t="s">
        <v>769</v>
      </c>
      <c r="I129" t="s">
        <v>33</v>
      </c>
      <c r="J129" s="752"/>
      <c r="K129">
        <v>0</v>
      </c>
      <c r="L129" t="s">
        <v>100</v>
      </c>
      <c r="M129" s="735">
        <v>151</v>
      </c>
      <c r="N129" t="s">
        <v>751</v>
      </c>
      <c r="O129">
        <v>151</v>
      </c>
      <c r="Q129" s="751">
        <v>1</v>
      </c>
      <c r="S129" s="751"/>
      <c r="T129">
        <v>0</v>
      </c>
      <c r="U129" s="751">
        <v>0</v>
      </c>
      <c r="V129" s="749"/>
    </row>
    <row r="130" spans="1:22" x14ac:dyDescent="0.2">
      <c r="A130">
        <v>128</v>
      </c>
      <c r="B130" t="s">
        <v>747</v>
      </c>
      <c r="C130" t="s">
        <v>747</v>
      </c>
      <c r="D130" t="s">
        <v>784</v>
      </c>
      <c r="E130" t="s">
        <v>29</v>
      </c>
      <c r="F130" t="s">
        <v>175</v>
      </c>
      <c r="G130" t="s">
        <v>176</v>
      </c>
      <c r="H130" t="s">
        <v>785</v>
      </c>
      <c r="I130" t="s">
        <v>33</v>
      </c>
      <c r="J130" s="752">
        <v>0</v>
      </c>
      <c r="K130">
        <v>0</v>
      </c>
      <c r="L130" t="s">
        <v>100</v>
      </c>
      <c r="M130" s="735">
        <v>148</v>
      </c>
      <c r="N130" t="s">
        <v>751</v>
      </c>
      <c r="O130">
        <v>148</v>
      </c>
      <c r="Q130" s="751">
        <v>1</v>
      </c>
      <c r="S130" s="751"/>
      <c r="T130">
        <v>0</v>
      </c>
      <c r="U130" s="751">
        <v>0</v>
      </c>
      <c r="V130" s="749"/>
    </row>
    <row r="131" spans="1:22" x14ac:dyDescent="0.2">
      <c r="A131">
        <v>129</v>
      </c>
      <c r="B131" t="s">
        <v>747</v>
      </c>
      <c r="C131" t="s">
        <v>763</v>
      </c>
      <c r="D131" t="s">
        <v>764</v>
      </c>
      <c r="E131" t="s">
        <v>29</v>
      </c>
      <c r="F131" t="s">
        <v>30</v>
      </c>
      <c r="G131" t="s">
        <v>119</v>
      </c>
      <c r="H131" t="s">
        <v>765</v>
      </c>
      <c r="I131" t="s">
        <v>33</v>
      </c>
      <c r="J131" s="752">
        <v>2.4652777777777776E-3</v>
      </c>
      <c r="K131">
        <v>5</v>
      </c>
      <c r="L131" t="s">
        <v>100</v>
      </c>
      <c r="M131" s="735">
        <v>142</v>
      </c>
      <c r="N131" t="s">
        <v>751</v>
      </c>
      <c r="O131">
        <v>142</v>
      </c>
      <c r="Q131" s="751">
        <v>1</v>
      </c>
      <c r="S131" s="751"/>
      <c r="T131">
        <v>0</v>
      </c>
      <c r="U131" s="751">
        <v>0</v>
      </c>
      <c r="V131" s="749"/>
    </row>
  </sheetData>
  <autoFilter ref="A2:W131" xr:uid="{7318EB2F-1EDC-1441-8F21-B68F934E08E6}">
    <sortState xmlns:xlrd2="http://schemas.microsoft.com/office/spreadsheetml/2017/richdata2" ref="A3:W131">
      <sortCondition descending="1" ref="M2:M131"/>
    </sortState>
  </autoFilter>
  <mergeCells count="3">
    <mergeCell ref="J1:Q1"/>
    <mergeCell ref="R1:S1"/>
    <mergeCell ref="T1:V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CFD4-CD2F-E64F-A0BC-2ABED4F932F3}">
  <dimension ref="A1:O113"/>
  <sheetViews>
    <sheetView showGridLines="0" topLeftCell="A5" workbookViewId="0">
      <selection activeCell="H32" sqref="H32"/>
    </sheetView>
  </sheetViews>
  <sheetFormatPr baseColWidth="10" defaultRowHeight="17" customHeight="1" x14ac:dyDescent="0.2"/>
  <cols>
    <col min="1" max="1" width="23.6640625" style="750" bestFit="1" customWidth="1"/>
    <col min="2" max="2" width="28.83203125" style="750" bestFit="1" customWidth="1"/>
    <col min="3" max="3" width="37.83203125" style="750" bestFit="1" customWidth="1"/>
    <col min="4" max="5" width="10.83203125" style="750"/>
    <col min="6" max="6" width="11.83203125" style="750" customWidth="1"/>
    <col min="7" max="14" width="10.83203125" style="750"/>
    <col min="15" max="15" width="12.1640625" style="750" customWidth="1"/>
    <col min="16" max="16384" width="10.83203125" style="750"/>
  </cols>
  <sheetData>
    <row r="1" spans="1:15" customFormat="1" ht="16" x14ac:dyDescent="0.2">
      <c r="A1" s="768"/>
      <c r="B1" s="769" t="s">
        <v>849</v>
      </c>
      <c r="C1" s="767"/>
      <c r="D1" s="770"/>
      <c r="E1" s="770"/>
      <c r="F1" s="770"/>
      <c r="G1" s="770"/>
      <c r="H1" s="770"/>
      <c r="I1" s="770" t="s">
        <v>850</v>
      </c>
      <c r="J1" s="770"/>
      <c r="K1" s="770"/>
      <c r="L1" s="770"/>
      <c r="M1" s="770"/>
      <c r="N1" s="770"/>
      <c r="O1" s="770"/>
    </row>
    <row r="2" spans="1:15" s="766" customFormat="1" ht="16" x14ac:dyDescent="0.2">
      <c r="A2" s="783" t="s">
        <v>5</v>
      </c>
      <c r="B2" s="783" t="s">
        <v>6</v>
      </c>
      <c r="C2" s="783" t="s">
        <v>7</v>
      </c>
      <c r="D2" s="784" t="s">
        <v>851</v>
      </c>
      <c r="E2" s="784" t="s">
        <v>852</v>
      </c>
      <c r="F2" s="784" t="s">
        <v>853</v>
      </c>
      <c r="G2" s="784" t="s">
        <v>854</v>
      </c>
      <c r="H2" s="784" t="s">
        <v>855</v>
      </c>
      <c r="I2" s="784" t="s">
        <v>856</v>
      </c>
      <c r="J2" s="784" t="s">
        <v>857</v>
      </c>
      <c r="K2" s="784" t="s">
        <v>858</v>
      </c>
      <c r="L2" s="784" t="s">
        <v>859</v>
      </c>
      <c r="M2" s="784" t="s">
        <v>860</v>
      </c>
      <c r="N2" s="784" t="s">
        <v>861</v>
      </c>
      <c r="O2" s="784" t="s">
        <v>862</v>
      </c>
    </row>
    <row r="3" spans="1:15" s="771" customFormat="1" ht="17" customHeight="1" x14ac:dyDescent="0.2">
      <c r="A3" s="772" t="s">
        <v>524</v>
      </c>
      <c r="B3" s="773" t="s">
        <v>554</v>
      </c>
      <c r="C3" s="774" t="s">
        <v>555</v>
      </c>
      <c r="D3" s="754">
        <v>0.32500000000000001</v>
      </c>
      <c r="E3" s="754">
        <v>0.67600000000000005</v>
      </c>
      <c r="F3" s="754">
        <v>0</v>
      </c>
      <c r="G3" s="754">
        <v>0</v>
      </c>
      <c r="H3" s="754">
        <v>0</v>
      </c>
      <c r="I3" s="754">
        <v>1.0999999999999999E-2</v>
      </c>
      <c r="J3" s="754">
        <v>0.114</v>
      </c>
      <c r="K3" s="754">
        <v>0.11</v>
      </c>
      <c r="L3" s="754">
        <v>0.22</v>
      </c>
      <c r="M3" s="754">
        <v>0.34300000000000003</v>
      </c>
      <c r="N3" s="754">
        <v>0.31</v>
      </c>
      <c r="O3" s="755">
        <f t="shared" ref="O3:O8" si="0">SUM(H3:K3)</f>
        <v>0.23499999999999999</v>
      </c>
    </row>
    <row r="4" spans="1:15" s="771" customFormat="1" ht="17" customHeight="1" x14ac:dyDescent="0.2">
      <c r="A4" s="772" t="s">
        <v>524</v>
      </c>
      <c r="B4" s="773" t="s">
        <v>554</v>
      </c>
      <c r="C4" s="774" t="s">
        <v>288</v>
      </c>
      <c r="D4" s="754">
        <v>0</v>
      </c>
      <c r="E4" s="754">
        <v>0</v>
      </c>
      <c r="F4" s="754">
        <v>0</v>
      </c>
      <c r="G4" s="754">
        <v>0</v>
      </c>
      <c r="H4" s="754">
        <v>0</v>
      </c>
      <c r="I4" s="754">
        <v>0</v>
      </c>
      <c r="J4" s="754">
        <v>0</v>
      </c>
      <c r="K4" s="754">
        <v>0</v>
      </c>
      <c r="L4" s="754">
        <v>0</v>
      </c>
      <c r="M4" s="754">
        <v>0</v>
      </c>
      <c r="N4" s="754">
        <v>0</v>
      </c>
      <c r="O4" s="755">
        <f t="shared" si="0"/>
        <v>0</v>
      </c>
    </row>
    <row r="5" spans="1:15" s="771" customFormat="1" ht="17" customHeight="1" x14ac:dyDescent="0.2">
      <c r="A5" s="772" t="s">
        <v>524</v>
      </c>
      <c r="B5" s="773" t="s">
        <v>554</v>
      </c>
      <c r="C5" s="774" t="s">
        <v>566</v>
      </c>
      <c r="D5" s="754">
        <v>0.32600000000000001</v>
      </c>
      <c r="E5" s="754">
        <v>0.61099999999999999</v>
      </c>
      <c r="F5" s="754">
        <v>4.2999999999999997E-2</v>
      </c>
      <c r="G5" s="754">
        <v>0.02</v>
      </c>
      <c r="H5" s="754">
        <v>4.0000000000000001E-3</v>
      </c>
      <c r="I5" s="754">
        <v>7.0000000000000001E-3</v>
      </c>
      <c r="J5" s="754">
        <v>3.9E-2</v>
      </c>
      <c r="K5" s="754">
        <v>0.16300000000000001</v>
      </c>
      <c r="L5" s="754">
        <v>0.3</v>
      </c>
      <c r="M5" s="754">
        <v>0.36899999999999999</v>
      </c>
      <c r="N5" s="754">
        <v>0.128</v>
      </c>
      <c r="O5" s="755">
        <f t="shared" si="0"/>
        <v>0.21300000000000002</v>
      </c>
    </row>
    <row r="6" spans="1:15" s="771" customFormat="1" ht="17" customHeight="1" x14ac:dyDescent="0.2">
      <c r="A6" s="772" t="s">
        <v>524</v>
      </c>
      <c r="B6" s="773" t="s">
        <v>554</v>
      </c>
      <c r="C6" s="774" t="s">
        <v>560</v>
      </c>
      <c r="D6" s="754">
        <v>9.7000000000000003E-2</v>
      </c>
      <c r="E6" s="754">
        <v>0.83399999999999996</v>
      </c>
      <c r="F6" s="754">
        <v>5.5E-2</v>
      </c>
      <c r="G6" s="754">
        <v>1.4E-2</v>
      </c>
      <c r="H6" s="754">
        <v>1E-3</v>
      </c>
      <c r="I6" s="754">
        <v>1.2E-2</v>
      </c>
      <c r="J6" s="754">
        <v>6.2E-2</v>
      </c>
      <c r="K6" s="754">
        <v>0.17399999999999999</v>
      </c>
      <c r="L6" s="754">
        <v>0.41599999999999998</v>
      </c>
      <c r="M6" s="754">
        <v>0.29899999999999999</v>
      </c>
      <c r="N6" s="754">
        <v>3.5999999999999997E-2</v>
      </c>
      <c r="O6" s="755">
        <f t="shared" si="0"/>
        <v>0.249</v>
      </c>
    </row>
    <row r="7" spans="1:15" s="771" customFormat="1" ht="17" customHeight="1" x14ac:dyDescent="0.2">
      <c r="A7" s="772" t="s">
        <v>524</v>
      </c>
      <c r="B7" s="773" t="s">
        <v>554</v>
      </c>
      <c r="C7" s="774" t="s">
        <v>286</v>
      </c>
      <c r="D7" s="754">
        <v>0.36699999999999999</v>
      </c>
      <c r="E7" s="754">
        <v>0.55700000000000005</v>
      </c>
      <c r="F7" s="754">
        <v>6.5000000000000002E-2</v>
      </c>
      <c r="G7" s="754">
        <v>1.0999999999999999E-2</v>
      </c>
      <c r="H7" s="754">
        <v>2E-3</v>
      </c>
      <c r="I7" s="754">
        <v>8.9999999999999993E-3</v>
      </c>
      <c r="J7" s="754">
        <v>3.5000000000000003E-2</v>
      </c>
      <c r="K7" s="754">
        <v>0.13500000000000001</v>
      </c>
      <c r="L7" s="754">
        <v>0.29299999999999998</v>
      </c>
      <c r="M7" s="754">
        <v>0.39200000000000002</v>
      </c>
      <c r="N7" s="754">
        <v>0.13300000000000001</v>
      </c>
      <c r="O7" s="755">
        <f t="shared" si="0"/>
        <v>0.18099999999999999</v>
      </c>
    </row>
    <row r="8" spans="1:15" s="771" customFormat="1" ht="17" customHeight="1" x14ac:dyDescent="0.2">
      <c r="A8" s="772" t="s">
        <v>524</v>
      </c>
      <c r="B8" s="773" t="s">
        <v>554</v>
      </c>
      <c r="C8" s="774" t="s">
        <v>562</v>
      </c>
      <c r="D8" s="754">
        <v>0.313</v>
      </c>
      <c r="E8" s="754">
        <v>0.623</v>
      </c>
      <c r="F8" s="754">
        <v>5.5E-2</v>
      </c>
      <c r="G8" s="754">
        <v>0.01</v>
      </c>
      <c r="H8" s="754">
        <v>3.0000000000000001E-3</v>
      </c>
      <c r="I8" s="754">
        <v>1.0999999999999999E-2</v>
      </c>
      <c r="J8" s="754">
        <v>5.2999999999999999E-2</v>
      </c>
      <c r="K8" s="754">
        <v>0.17</v>
      </c>
      <c r="L8" s="754">
        <v>0.315</v>
      </c>
      <c r="M8" s="754">
        <v>0.33900000000000002</v>
      </c>
      <c r="N8" s="754">
        <v>0.108</v>
      </c>
      <c r="O8" s="755">
        <f t="shared" si="0"/>
        <v>0.23700000000000002</v>
      </c>
    </row>
    <row r="9" spans="1:15" s="771" customFormat="1" ht="17" customHeight="1" x14ac:dyDescent="0.2">
      <c r="A9" s="775" t="s">
        <v>55</v>
      </c>
      <c r="B9" s="775" t="s">
        <v>56</v>
      </c>
      <c r="C9" s="776" t="s">
        <v>57</v>
      </c>
      <c r="D9" s="760">
        <v>0.3</v>
      </c>
      <c r="E9" s="760">
        <v>0.63500000000000001</v>
      </c>
      <c r="F9" s="760">
        <v>5.3999999999999999E-2</v>
      </c>
      <c r="G9" s="760">
        <v>1.0999999999999999E-2</v>
      </c>
      <c r="H9" s="760">
        <v>2E-3</v>
      </c>
      <c r="I9" s="760">
        <v>8.0000000000000002E-3</v>
      </c>
      <c r="J9" s="760">
        <v>6.5000000000000002E-2</v>
      </c>
      <c r="K9" s="760">
        <v>0.20799999999999999</v>
      </c>
      <c r="L9" s="760">
        <v>0.36199999999999999</v>
      </c>
      <c r="M9" s="760">
        <v>0.28499999999999998</v>
      </c>
      <c r="N9" s="760">
        <v>7.0000000000000007E-2</v>
      </c>
      <c r="O9" s="761">
        <f t="shared" ref="O9:O40" si="1">SUM(H9:K9)</f>
        <v>0.28299999999999997</v>
      </c>
    </row>
    <row r="10" spans="1:15" s="771" customFormat="1" ht="17" customHeight="1" x14ac:dyDescent="0.2">
      <c r="A10" s="775" t="s">
        <v>55</v>
      </c>
      <c r="B10" s="775" t="s">
        <v>56</v>
      </c>
      <c r="C10" s="776" t="s">
        <v>508</v>
      </c>
      <c r="D10" s="760">
        <v>0.41899999999999998</v>
      </c>
      <c r="E10" s="760">
        <v>0.51600000000000001</v>
      </c>
      <c r="F10" s="760">
        <v>5.2999999999999999E-2</v>
      </c>
      <c r="G10" s="760">
        <v>1.0999999999999999E-2</v>
      </c>
      <c r="H10" s="760">
        <v>2E-3</v>
      </c>
      <c r="I10" s="760">
        <v>8.9999999999999993E-3</v>
      </c>
      <c r="J10" s="760">
        <v>7.4999999999999997E-2</v>
      </c>
      <c r="K10" s="760">
        <v>0.21199999999999999</v>
      </c>
      <c r="L10" s="760">
        <v>0.35</v>
      </c>
      <c r="M10" s="760">
        <v>0.29299999999999998</v>
      </c>
      <c r="N10" s="760">
        <v>0.06</v>
      </c>
      <c r="O10" s="761">
        <f t="shared" si="1"/>
        <v>0.29799999999999999</v>
      </c>
    </row>
    <row r="11" spans="1:15" s="771" customFormat="1" ht="17" customHeight="1" x14ac:dyDescent="0.2">
      <c r="A11" s="775" t="s">
        <v>55</v>
      </c>
      <c r="B11" s="775" t="s">
        <v>56</v>
      </c>
      <c r="C11" s="776" t="s">
        <v>509</v>
      </c>
      <c r="D11" s="760">
        <v>0.153</v>
      </c>
      <c r="E11" s="760">
        <v>0.79300000000000004</v>
      </c>
      <c r="F11" s="760">
        <v>3.5999999999999997E-2</v>
      </c>
      <c r="G11" s="760">
        <v>1.7999999999999999E-2</v>
      </c>
      <c r="H11" s="760">
        <v>2E-3</v>
      </c>
      <c r="I11" s="760">
        <v>1.2999999999999999E-2</v>
      </c>
      <c r="J11" s="760">
        <v>4.7E-2</v>
      </c>
      <c r="K11" s="760">
        <v>0.27700000000000002</v>
      </c>
      <c r="L11" s="760">
        <v>0.4</v>
      </c>
      <c r="M11" s="760">
        <v>0.23799999999999999</v>
      </c>
      <c r="N11" s="760">
        <v>2.3E-2</v>
      </c>
      <c r="O11" s="761">
        <f t="shared" si="1"/>
        <v>0.33900000000000002</v>
      </c>
    </row>
    <row r="12" spans="1:15" s="771" customFormat="1" ht="17" customHeight="1" x14ac:dyDescent="0.2">
      <c r="A12" s="775" t="s">
        <v>55</v>
      </c>
      <c r="B12" s="775" t="s">
        <v>56</v>
      </c>
      <c r="C12" s="776" t="s">
        <v>677</v>
      </c>
      <c r="D12" s="760">
        <v>0.39700000000000002</v>
      </c>
      <c r="E12" s="760">
        <v>0.55000000000000004</v>
      </c>
      <c r="F12" s="760">
        <v>4.4999999999999998E-2</v>
      </c>
      <c r="G12" s="760">
        <v>8.0000000000000002E-3</v>
      </c>
      <c r="H12" s="760">
        <v>2E-3</v>
      </c>
      <c r="I12" s="760">
        <v>6.0000000000000001E-3</v>
      </c>
      <c r="J12" s="760">
        <v>7.6999999999999999E-2</v>
      </c>
      <c r="K12" s="760">
        <v>0.36899999999999999</v>
      </c>
      <c r="L12" s="760">
        <v>0.38900000000000001</v>
      </c>
      <c r="M12" s="760">
        <v>0.14000000000000001</v>
      </c>
      <c r="N12" s="760">
        <v>1.7000000000000001E-2</v>
      </c>
      <c r="O12" s="761">
        <f t="shared" si="1"/>
        <v>0.45399999999999996</v>
      </c>
    </row>
    <row r="13" spans="1:15" s="771" customFormat="1" ht="17" customHeight="1" x14ac:dyDescent="0.2">
      <c r="A13" s="775" t="s">
        <v>55</v>
      </c>
      <c r="B13" s="775" t="s">
        <v>56</v>
      </c>
      <c r="C13" s="776" t="s">
        <v>690</v>
      </c>
      <c r="D13" s="760">
        <v>0.82799999999999996</v>
      </c>
      <c r="E13" s="760">
        <v>8.5000000000000006E-2</v>
      </c>
      <c r="F13" s="760">
        <v>7.2999999999999995E-2</v>
      </c>
      <c r="G13" s="760">
        <v>1.2999999999999999E-2</v>
      </c>
      <c r="H13" s="760">
        <v>3.0000000000000001E-3</v>
      </c>
      <c r="I13" s="760">
        <v>7.0000000000000001E-3</v>
      </c>
      <c r="J13" s="760">
        <v>7.6999999999999999E-2</v>
      </c>
      <c r="K13" s="760">
        <v>0.22</v>
      </c>
      <c r="L13" s="760">
        <v>0.39600000000000002</v>
      </c>
      <c r="M13" s="760">
        <v>0.26600000000000001</v>
      </c>
      <c r="N13" s="760">
        <v>2.9000000000000001E-2</v>
      </c>
      <c r="O13" s="761">
        <f t="shared" si="1"/>
        <v>0.307</v>
      </c>
    </row>
    <row r="14" spans="1:15" s="771" customFormat="1" ht="17" customHeight="1" x14ac:dyDescent="0.2">
      <c r="A14" s="775" t="s">
        <v>55</v>
      </c>
      <c r="B14" s="775" t="s">
        <v>56</v>
      </c>
      <c r="C14" s="776" t="s">
        <v>692</v>
      </c>
      <c r="D14" s="760">
        <v>0.755</v>
      </c>
      <c r="E14" s="760">
        <v>0.17399999999999999</v>
      </c>
      <c r="F14" s="760">
        <v>6.6000000000000003E-2</v>
      </c>
      <c r="G14" s="760">
        <v>5.0000000000000001E-3</v>
      </c>
      <c r="H14" s="760">
        <v>1E-3</v>
      </c>
      <c r="I14" s="760">
        <v>0.02</v>
      </c>
      <c r="J14" s="760">
        <v>7.0000000000000007E-2</v>
      </c>
      <c r="K14" s="760">
        <v>0.23</v>
      </c>
      <c r="L14" s="760">
        <v>0.39</v>
      </c>
      <c r="M14" s="760">
        <v>0.29499999999999998</v>
      </c>
      <c r="N14" s="760">
        <v>3.3000000000000002E-2</v>
      </c>
      <c r="O14" s="761">
        <f t="shared" si="1"/>
        <v>0.32100000000000001</v>
      </c>
    </row>
    <row r="15" spans="1:15" s="771" customFormat="1" ht="17" customHeight="1" x14ac:dyDescent="0.2">
      <c r="A15" s="775" t="s">
        <v>55</v>
      </c>
      <c r="B15" s="775" t="s">
        <v>56</v>
      </c>
      <c r="C15" s="776" t="s">
        <v>688</v>
      </c>
      <c r="D15" s="760">
        <v>0.621</v>
      </c>
      <c r="E15" s="760">
        <v>0.32100000000000001</v>
      </c>
      <c r="F15" s="760">
        <v>5.0999999999999997E-2</v>
      </c>
      <c r="G15" s="760">
        <v>6.0000000000000001E-3</v>
      </c>
      <c r="H15" s="760">
        <v>4.0000000000000001E-3</v>
      </c>
      <c r="I15" s="760">
        <v>5.0000000000000001E-3</v>
      </c>
      <c r="J15" s="760">
        <v>6.0999999999999999E-2</v>
      </c>
      <c r="K15" s="760">
        <v>0.48399999999999999</v>
      </c>
      <c r="L15" s="760">
        <v>0.4</v>
      </c>
      <c r="M15" s="760">
        <v>3.5000000000000003E-2</v>
      </c>
      <c r="N15" s="760">
        <v>8.9999999999999993E-3</v>
      </c>
      <c r="O15" s="761">
        <f t="shared" si="1"/>
        <v>0.55400000000000005</v>
      </c>
    </row>
    <row r="16" spans="1:15" s="771" customFormat="1" ht="17" customHeight="1" x14ac:dyDescent="0.2">
      <c r="A16" s="775" t="s">
        <v>55</v>
      </c>
      <c r="B16" s="775" t="s">
        <v>56</v>
      </c>
      <c r="C16" s="776" t="s">
        <v>684</v>
      </c>
      <c r="D16" s="760">
        <v>0.41699999999999998</v>
      </c>
      <c r="E16" s="760">
        <v>0.50900000000000001</v>
      </c>
      <c r="F16" s="760">
        <v>5.2999999999999999E-2</v>
      </c>
      <c r="G16" s="760">
        <v>2.1000000000000001E-2</v>
      </c>
      <c r="H16" s="760">
        <v>6.0000000000000001E-3</v>
      </c>
      <c r="I16" s="760">
        <v>2.1000000000000001E-2</v>
      </c>
      <c r="J16" s="760">
        <v>0.12</v>
      </c>
      <c r="K16" s="760">
        <v>0.22700000000000001</v>
      </c>
      <c r="L16" s="760">
        <v>0.34</v>
      </c>
      <c r="M16" s="760">
        <v>0.253</v>
      </c>
      <c r="N16" s="760">
        <v>3.3000000000000002E-2</v>
      </c>
      <c r="O16" s="761">
        <f t="shared" si="1"/>
        <v>0.374</v>
      </c>
    </row>
    <row r="17" spans="1:15" s="771" customFormat="1" ht="17" customHeight="1" x14ac:dyDescent="0.2">
      <c r="A17" s="775" t="s">
        <v>55</v>
      </c>
      <c r="B17" s="775" t="s">
        <v>56</v>
      </c>
      <c r="C17" s="776" t="s">
        <v>713</v>
      </c>
      <c r="D17" s="760">
        <v>0.54800000000000004</v>
      </c>
      <c r="E17" s="760">
        <v>0.42199999999999999</v>
      </c>
      <c r="F17" s="760">
        <v>0.02</v>
      </c>
      <c r="G17" s="760">
        <v>0.01</v>
      </c>
      <c r="H17" s="760">
        <v>0</v>
      </c>
      <c r="I17" s="760">
        <v>1.2999999999999999E-2</v>
      </c>
      <c r="J17" s="760">
        <v>0.22800000000000001</v>
      </c>
      <c r="K17" s="760">
        <v>0.27900000000000003</v>
      </c>
      <c r="L17" s="760">
        <v>0.21299999999999999</v>
      </c>
      <c r="M17" s="760">
        <v>0.14099999999999999</v>
      </c>
      <c r="N17" s="760">
        <v>0.126</v>
      </c>
      <c r="O17" s="761">
        <f t="shared" si="1"/>
        <v>0.52</v>
      </c>
    </row>
    <row r="18" spans="1:15" s="771" customFormat="1" ht="17" customHeight="1" x14ac:dyDescent="0.2">
      <c r="A18" s="772" t="s">
        <v>26</v>
      </c>
      <c r="B18" s="772" t="s">
        <v>803</v>
      </c>
      <c r="C18" s="777" t="s">
        <v>28</v>
      </c>
      <c r="D18" s="756">
        <v>0.47299999999999998</v>
      </c>
      <c r="E18" s="756">
        <v>0.46899999999999997</v>
      </c>
      <c r="F18" s="756">
        <v>4.7E-2</v>
      </c>
      <c r="G18" s="756">
        <v>0.01</v>
      </c>
      <c r="H18" s="756">
        <v>2E-3</v>
      </c>
      <c r="I18" s="756">
        <v>1.9E-2</v>
      </c>
      <c r="J18" s="756">
        <v>0.14499999999999999</v>
      </c>
      <c r="K18" s="756">
        <v>0.311</v>
      </c>
      <c r="L18" s="756">
        <v>0.3</v>
      </c>
      <c r="M18" s="756">
        <v>0.184</v>
      </c>
      <c r="N18" s="756">
        <v>3.9E-2</v>
      </c>
      <c r="O18" s="757">
        <f t="shared" si="1"/>
        <v>0.47699999999999998</v>
      </c>
    </row>
    <row r="19" spans="1:15" s="771" customFormat="1" ht="17" customHeight="1" x14ac:dyDescent="0.2">
      <c r="A19" s="772" t="s">
        <v>26</v>
      </c>
      <c r="B19" s="772" t="s">
        <v>803</v>
      </c>
      <c r="C19" s="777" t="s">
        <v>63</v>
      </c>
      <c r="D19" s="756">
        <v>0.36399999999999999</v>
      </c>
      <c r="E19" s="756">
        <v>0.56899999999999995</v>
      </c>
      <c r="F19" s="756">
        <v>5.3999999999999999E-2</v>
      </c>
      <c r="G19" s="756">
        <v>1.2999999999999999E-2</v>
      </c>
      <c r="H19" s="756">
        <v>4.0000000000000001E-3</v>
      </c>
      <c r="I19" s="756">
        <v>3.3000000000000002E-2</v>
      </c>
      <c r="J19" s="756">
        <v>0.14699999999999999</v>
      </c>
      <c r="K19" s="756">
        <v>0.29199999999999998</v>
      </c>
      <c r="L19" s="756">
        <v>0.30399999999999999</v>
      </c>
      <c r="M19" s="756">
        <v>0.185</v>
      </c>
      <c r="N19" s="756">
        <v>3.4000000000000002E-2</v>
      </c>
      <c r="O19" s="757">
        <f t="shared" si="1"/>
        <v>0.47599999999999998</v>
      </c>
    </row>
    <row r="20" spans="1:15" s="771" customFormat="1" ht="17" customHeight="1" x14ac:dyDescent="0.2">
      <c r="A20" s="772" t="s">
        <v>26</v>
      </c>
      <c r="B20" s="772" t="s">
        <v>803</v>
      </c>
      <c r="C20" s="777" t="s">
        <v>804</v>
      </c>
      <c r="D20" s="756">
        <v>0.51700000000000002</v>
      </c>
      <c r="E20" s="756">
        <v>0.41699999999999998</v>
      </c>
      <c r="F20" s="756">
        <v>5.6000000000000001E-2</v>
      </c>
      <c r="G20" s="756">
        <v>8.9999999999999993E-3</v>
      </c>
      <c r="H20" s="756">
        <v>2E-3</v>
      </c>
      <c r="I20" s="756">
        <v>1.4E-2</v>
      </c>
      <c r="J20" s="756">
        <v>0.113</v>
      </c>
      <c r="K20" s="756">
        <v>0.30299999999999999</v>
      </c>
      <c r="L20" s="756">
        <v>0.34599999999999997</v>
      </c>
      <c r="M20" s="756">
        <v>0.187</v>
      </c>
      <c r="N20" s="756">
        <v>3.5000000000000003E-2</v>
      </c>
      <c r="O20" s="757">
        <f t="shared" si="1"/>
        <v>0.432</v>
      </c>
    </row>
    <row r="21" spans="1:15" s="771" customFormat="1" ht="17" customHeight="1" x14ac:dyDescent="0.2">
      <c r="A21" s="772" t="s">
        <v>26</v>
      </c>
      <c r="B21" s="772" t="s">
        <v>803</v>
      </c>
      <c r="C21" s="777" t="s">
        <v>77</v>
      </c>
      <c r="D21" s="756">
        <v>0.33900000000000002</v>
      </c>
      <c r="E21" s="756">
        <v>0.57699999999999996</v>
      </c>
      <c r="F21" s="756">
        <v>5.8999999999999997E-2</v>
      </c>
      <c r="G21" s="756">
        <v>2.4E-2</v>
      </c>
      <c r="H21" s="756">
        <v>0</v>
      </c>
      <c r="I21" s="756">
        <v>8.0000000000000002E-3</v>
      </c>
      <c r="J21" s="756">
        <v>4.7E-2</v>
      </c>
      <c r="K21" s="756">
        <v>0.13800000000000001</v>
      </c>
      <c r="L21" s="756">
        <v>0.26200000000000001</v>
      </c>
      <c r="M21" s="756">
        <v>0.378</v>
      </c>
      <c r="N21" s="756">
        <v>0.16600000000000001</v>
      </c>
      <c r="O21" s="757">
        <f t="shared" si="1"/>
        <v>0.193</v>
      </c>
    </row>
    <row r="22" spans="1:15" s="771" customFormat="1" ht="17" customHeight="1" x14ac:dyDescent="0.2">
      <c r="A22" s="772" t="s">
        <v>26</v>
      </c>
      <c r="B22" s="772" t="s">
        <v>803</v>
      </c>
      <c r="C22" s="777" t="s">
        <v>101</v>
      </c>
      <c r="D22" s="756">
        <v>0.311</v>
      </c>
      <c r="E22" s="756">
        <v>0.61499999999999999</v>
      </c>
      <c r="F22" s="756">
        <v>5.8000000000000003E-2</v>
      </c>
      <c r="G22" s="756">
        <v>1.6E-2</v>
      </c>
      <c r="H22" s="756">
        <v>2E-3</v>
      </c>
      <c r="I22" s="756">
        <v>1.4E-2</v>
      </c>
      <c r="J22" s="756">
        <v>0.113</v>
      </c>
      <c r="K22" s="756">
        <v>0.22900000000000001</v>
      </c>
      <c r="L22" s="756">
        <v>0.29499999999999998</v>
      </c>
      <c r="M22" s="756">
        <v>0.28999999999999998</v>
      </c>
      <c r="N22" s="756">
        <v>5.8999999999999997E-2</v>
      </c>
      <c r="O22" s="757">
        <f t="shared" si="1"/>
        <v>0.35799999999999998</v>
      </c>
    </row>
    <row r="23" spans="1:15" s="771" customFormat="1" ht="17" customHeight="1" x14ac:dyDescent="0.2">
      <c r="A23" s="772" t="s">
        <v>26</v>
      </c>
      <c r="B23" s="772" t="s">
        <v>803</v>
      </c>
      <c r="C23" s="777" t="s">
        <v>94</v>
      </c>
      <c r="D23" s="756">
        <v>0.78</v>
      </c>
      <c r="E23" s="756">
        <v>0.154</v>
      </c>
      <c r="F23" s="756">
        <v>5.5E-2</v>
      </c>
      <c r="G23" s="756">
        <v>1.0999999999999999E-2</v>
      </c>
      <c r="H23" s="756">
        <v>2E-3</v>
      </c>
      <c r="I23" s="756">
        <v>1.7000000000000001E-2</v>
      </c>
      <c r="J23" s="756">
        <v>0.112</v>
      </c>
      <c r="K23" s="756">
        <v>0.28100000000000003</v>
      </c>
      <c r="L23" s="756">
        <v>0.35899999999999999</v>
      </c>
      <c r="M23" s="756">
        <v>0.19600000000000001</v>
      </c>
      <c r="N23" s="756">
        <v>3.2000000000000001E-2</v>
      </c>
      <c r="O23" s="757">
        <f t="shared" si="1"/>
        <v>0.41200000000000003</v>
      </c>
    </row>
    <row r="24" spans="1:15" s="771" customFormat="1" ht="17" customHeight="1" x14ac:dyDescent="0.2">
      <c r="A24" s="772" t="s">
        <v>26</v>
      </c>
      <c r="B24" s="772" t="s">
        <v>803</v>
      </c>
      <c r="C24" s="777" t="s">
        <v>109</v>
      </c>
      <c r="D24" s="756">
        <v>0.66</v>
      </c>
      <c r="E24" s="756">
        <v>0.26800000000000002</v>
      </c>
      <c r="F24" s="756">
        <v>5.7000000000000002E-2</v>
      </c>
      <c r="G24" s="756">
        <v>1.4999999999999999E-2</v>
      </c>
      <c r="H24" s="756">
        <v>3.0000000000000001E-3</v>
      </c>
      <c r="I24" s="756">
        <v>1.7000000000000001E-2</v>
      </c>
      <c r="J24" s="756">
        <v>0.13600000000000001</v>
      </c>
      <c r="K24" s="756">
        <v>0.27300000000000002</v>
      </c>
      <c r="L24" s="756">
        <v>0.3</v>
      </c>
      <c r="M24" s="756">
        <v>0.22500000000000001</v>
      </c>
      <c r="N24" s="756">
        <v>4.7E-2</v>
      </c>
      <c r="O24" s="757">
        <f t="shared" si="1"/>
        <v>0.42900000000000005</v>
      </c>
    </row>
    <row r="25" spans="1:15" s="771" customFormat="1" ht="17" customHeight="1" x14ac:dyDescent="0.2">
      <c r="A25" s="772" t="s">
        <v>26</v>
      </c>
      <c r="B25" s="772" t="s">
        <v>803</v>
      </c>
      <c r="C25" s="777" t="s">
        <v>126</v>
      </c>
      <c r="D25" s="756">
        <v>0.107</v>
      </c>
      <c r="E25" s="756">
        <v>0.85199999999999998</v>
      </c>
      <c r="F25" s="756">
        <v>3.1E-2</v>
      </c>
      <c r="G25" s="756">
        <v>0.01</v>
      </c>
      <c r="H25" s="756">
        <v>5.0000000000000001E-3</v>
      </c>
      <c r="I25" s="756">
        <v>0.01</v>
      </c>
      <c r="J25" s="756">
        <v>6.3E-2</v>
      </c>
      <c r="K25" s="756">
        <v>0.26500000000000001</v>
      </c>
      <c r="L25" s="756">
        <v>0.38900000000000001</v>
      </c>
      <c r="M25" s="756">
        <v>0.247</v>
      </c>
      <c r="N25" s="756">
        <v>2.1999999999999999E-2</v>
      </c>
      <c r="O25" s="757">
        <f t="shared" si="1"/>
        <v>0.34300000000000003</v>
      </c>
    </row>
    <row r="26" spans="1:15" s="771" customFormat="1" ht="17" customHeight="1" x14ac:dyDescent="0.2">
      <c r="A26" s="772" t="s">
        <v>26</v>
      </c>
      <c r="B26" s="772" t="s">
        <v>803</v>
      </c>
      <c r="C26" s="777" t="s">
        <v>142</v>
      </c>
      <c r="D26" s="756">
        <v>0.34499999999999997</v>
      </c>
      <c r="E26" s="756">
        <v>0.58199999999999996</v>
      </c>
      <c r="F26" s="756">
        <v>0.06</v>
      </c>
      <c r="G26" s="756">
        <v>1.2999999999999999E-2</v>
      </c>
      <c r="H26" s="756">
        <v>2E-3</v>
      </c>
      <c r="I26" s="756">
        <v>1.0999999999999999E-2</v>
      </c>
      <c r="J26" s="756">
        <v>9.9000000000000005E-2</v>
      </c>
      <c r="K26" s="756">
        <v>0.26800000000000002</v>
      </c>
      <c r="L26" s="756">
        <v>0.36</v>
      </c>
      <c r="M26" s="756">
        <v>0.221</v>
      </c>
      <c r="N26" s="756">
        <v>0.04</v>
      </c>
      <c r="O26" s="757">
        <f t="shared" si="1"/>
        <v>0.38</v>
      </c>
    </row>
    <row r="27" spans="1:15" s="771" customFormat="1" ht="17" customHeight="1" x14ac:dyDescent="0.2">
      <c r="A27" s="772" t="s">
        <v>26</v>
      </c>
      <c r="B27" s="772" t="s">
        <v>803</v>
      </c>
      <c r="C27" s="777" t="s">
        <v>139</v>
      </c>
      <c r="D27" s="756">
        <v>0.20899999999999999</v>
      </c>
      <c r="E27" s="756">
        <v>0.73499999999999999</v>
      </c>
      <c r="F27" s="756">
        <v>4.2000000000000003E-2</v>
      </c>
      <c r="G27" s="756">
        <v>1.2999999999999999E-2</v>
      </c>
      <c r="H27" s="756">
        <v>2E-3</v>
      </c>
      <c r="I27" s="756">
        <v>1.0999999999999999E-2</v>
      </c>
      <c r="J27" s="756">
        <v>9.9000000000000005E-2</v>
      </c>
      <c r="K27" s="756">
        <v>0.30599999999999999</v>
      </c>
      <c r="L27" s="756">
        <v>0.36199999999999999</v>
      </c>
      <c r="M27" s="756">
        <v>0.193</v>
      </c>
      <c r="N27" s="756">
        <v>2.7E-2</v>
      </c>
      <c r="O27" s="757">
        <f t="shared" si="1"/>
        <v>0.41799999999999998</v>
      </c>
    </row>
    <row r="28" spans="1:15" s="771" customFormat="1" ht="17" customHeight="1" x14ac:dyDescent="0.2">
      <c r="A28" s="772" t="s">
        <v>26</v>
      </c>
      <c r="B28" s="772" t="s">
        <v>803</v>
      </c>
      <c r="C28" s="777" t="s">
        <v>149</v>
      </c>
      <c r="D28" s="756">
        <v>0.41599999999999998</v>
      </c>
      <c r="E28" s="756">
        <v>0.53400000000000003</v>
      </c>
      <c r="F28" s="756">
        <v>3.7999999999999999E-2</v>
      </c>
      <c r="G28" s="756">
        <v>1.2999999999999999E-2</v>
      </c>
      <c r="H28" s="756">
        <v>3.0000000000000001E-3</v>
      </c>
      <c r="I28" s="756">
        <v>1.0999999999999999E-2</v>
      </c>
      <c r="J28" s="756">
        <v>0.1</v>
      </c>
      <c r="K28" s="756">
        <v>0.23699999999999999</v>
      </c>
      <c r="L28" s="756">
        <v>0.372</v>
      </c>
      <c r="M28" s="756">
        <v>0.245</v>
      </c>
      <c r="N28" s="756">
        <v>3.2000000000000001E-2</v>
      </c>
      <c r="O28" s="757">
        <f t="shared" si="1"/>
        <v>0.35099999999999998</v>
      </c>
    </row>
    <row r="29" spans="1:15" s="771" customFormat="1" ht="17" customHeight="1" x14ac:dyDescent="0.2">
      <c r="A29" s="772" t="s">
        <v>26</v>
      </c>
      <c r="B29" s="772" t="s">
        <v>178</v>
      </c>
      <c r="C29" s="777" t="s">
        <v>179</v>
      </c>
      <c r="D29" s="756">
        <v>0.88200000000000001</v>
      </c>
      <c r="E29" s="756">
        <v>5.6000000000000001E-2</v>
      </c>
      <c r="F29" s="756">
        <v>0.05</v>
      </c>
      <c r="G29" s="756">
        <v>1.2E-2</v>
      </c>
      <c r="H29" s="756">
        <v>4.0000000000000001E-3</v>
      </c>
      <c r="I29" s="756">
        <v>3.2000000000000001E-2</v>
      </c>
      <c r="J29" s="756">
        <v>0.17299999999999999</v>
      </c>
      <c r="K29" s="756">
        <v>0.318</v>
      </c>
      <c r="L29" s="756">
        <v>0.32800000000000001</v>
      </c>
      <c r="M29" s="756">
        <v>0.13</v>
      </c>
      <c r="N29" s="756">
        <v>1.6E-2</v>
      </c>
      <c r="O29" s="757">
        <f t="shared" si="1"/>
        <v>0.52700000000000002</v>
      </c>
    </row>
    <row r="30" spans="1:15" s="771" customFormat="1" ht="17" customHeight="1" x14ac:dyDescent="0.2">
      <c r="A30" s="772" t="s">
        <v>26</v>
      </c>
      <c r="B30" s="772" t="s">
        <v>803</v>
      </c>
      <c r="C30" s="777" t="s">
        <v>528</v>
      </c>
      <c r="D30" s="756">
        <v>0.47699999999999998</v>
      </c>
      <c r="E30" s="756">
        <v>0.44500000000000001</v>
      </c>
      <c r="F30" s="756">
        <v>4.9000000000000002E-2</v>
      </c>
      <c r="G30" s="756">
        <v>2.8000000000000001E-2</v>
      </c>
      <c r="H30" s="756">
        <v>3.0000000000000001E-3</v>
      </c>
      <c r="I30" s="756">
        <v>1.9E-2</v>
      </c>
      <c r="J30" s="756">
        <v>0.115</v>
      </c>
      <c r="K30" s="756">
        <v>0.27600000000000002</v>
      </c>
      <c r="L30" s="756">
        <v>0.312</v>
      </c>
      <c r="M30" s="756">
        <v>0.24099999999999999</v>
      </c>
      <c r="N30" s="756">
        <v>3.3000000000000002E-2</v>
      </c>
      <c r="O30" s="757">
        <f t="shared" si="1"/>
        <v>0.41300000000000003</v>
      </c>
    </row>
    <row r="31" spans="1:15" s="771" customFormat="1" ht="17" customHeight="1" x14ac:dyDescent="0.2">
      <c r="A31" s="772" t="s">
        <v>26</v>
      </c>
      <c r="B31" s="772" t="s">
        <v>803</v>
      </c>
      <c r="C31" s="777" t="s">
        <v>805</v>
      </c>
      <c r="D31" s="756">
        <v>0.35399999999999998</v>
      </c>
      <c r="E31" s="756">
        <v>0.58199999999999996</v>
      </c>
      <c r="F31" s="756">
        <v>5.2999999999999999E-2</v>
      </c>
      <c r="G31" s="756">
        <v>1.0999999999999999E-2</v>
      </c>
      <c r="H31" s="756">
        <v>2E-3</v>
      </c>
      <c r="I31" s="756">
        <v>1.0999999999999999E-2</v>
      </c>
      <c r="J31" s="756">
        <v>7.0000000000000007E-2</v>
      </c>
      <c r="K31" s="756">
        <v>0.186</v>
      </c>
      <c r="L31" s="756">
        <v>0.31900000000000001</v>
      </c>
      <c r="M31" s="756">
        <v>0.32500000000000001</v>
      </c>
      <c r="N31" s="756">
        <v>8.5999999999999993E-2</v>
      </c>
      <c r="O31" s="757">
        <f t="shared" si="1"/>
        <v>0.26900000000000002</v>
      </c>
    </row>
    <row r="32" spans="1:15" s="771" customFormat="1" ht="17" customHeight="1" x14ac:dyDescent="0.2">
      <c r="A32" s="772" t="s">
        <v>26</v>
      </c>
      <c r="B32" s="772" t="s">
        <v>803</v>
      </c>
      <c r="C32" s="777" t="s">
        <v>501</v>
      </c>
      <c r="D32" s="756">
        <v>0.14499999999999999</v>
      </c>
      <c r="E32" s="756">
        <v>0.79700000000000004</v>
      </c>
      <c r="F32" s="756">
        <v>4.2000000000000003E-2</v>
      </c>
      <c r="G32" s="756">
        <v>1.6E-2</v>
      </c>
      <c r="H32" s="756">
        <v>1E-3</v>
      </c>
      <c r="I32" s="756">
        <v>0.01</v>
      </c>
      <c r="J32" s="756">
        <v>6.5000000000000002E-2</v>
      </c>
      <c r="K32" s="756">
        <v>0.25</v>
      </c>
      <c r="L32" s="756">
        <v>0.36</v>
      </c>
      <c r="M32" s="756">
        <v>0.26300000000000001</v>
      </c>
      <c r="N32" s="756">
        <v>4.9000000000000002E-2</v>
      </c>
      <c r="O32" s="757">
        <f t="shared" si="1"/>
        <v>0.32600000000000001</v>
      </c>
    </row>
    <row r="33" spans="1:15" s="771" customFormat="1" ht="17" customHeight="1" x14ac:dyDescent="0.2">
      <c r="A33" s="772" t="s">
        <v>26</v>
      </c>
      <c r="B33" s="772" t="s">
        <v>803</v>
      </c>
      <c r="C33" s="777" t="s">
        <v>572</v>
      </c>
      <c r="D33" s="756">
        <v>0.371</v>
      </c>
      <c r="E33" s="756">
        <v>0.60699999999999998</v>
      </c>
      <c r="F33" s="756">
        <v>1.7000000000000001E-2</v>
      </c>
      <c r="G33" s="756">
        <v>5.0000000000000001E-3</v>
      </c>
      <c r="H33" s="756">
        <v>0</v>
      </c>
      <c r="I33" s="756">
        <v>3.5999999999999997E-2</v>
      </c>
      <c r="J33" s="756">
        <v>0.16500000000000001</v>
      </c>
      <c r="K33" s="756">
        <v>0.29399999999999998</v>
      </c>
      <c r="L33" s="756">
        <v>0.33600000000000002</v>
      </c>
      <c r="M33" s="756">
        <v>0.16400000000000001</v>
      </c>
      <c r="N33" s="756">
        <v>4.0000000000000001E-3</v>
      </c>
      <c r="O33" s="757">
        <f t="shared" si="1"/>
        <v>0.495</v>
      </c>
    </row>
    <row r="34" spans="1:15" s="771" customFormat="1" ht="17" customHeight="1" x14ac:dyDescent="0.2">
      <c r="A34" s="772" t="s">
        <v>26</v>
      </c>
      <c r="B34" s="772" t="s">
        <v>803</v>
      </c>
      <c r="C34" s="777" t="s">
        <v>806</v>
      </c>
      <c r="D34" s="756">
        <v>0.6</v>
      </c>
      <c r="E34" s="756">
        <v>0.34</v>
      </c>
      <c r="F34" s="756">
        <v>5.0999999999999997E-2</v>
      </c>
      <c r="G34" s="756">
        <v>8.9999999999999993E-3</v>
      </c>
      <c r="H34" s="756">
        <v>1.4E-2</v>
      </c>
      <c r="I34" s="756">
        <v>0.11899999999999999</v>
      </c>
      <c r="J34" s="756">
        <v>9.0999999999999998E-2</v>
      </c>
      <c r="K34" s="756">
        <v>0.21199999999999999</v>
      </c>
      <c r="L34" s="756">
        <v>0.434</v>
      </c>
      <c r="M34" s="756">
        <v>0.11700000000000001</v>
      </c>
      <c r="N34" s="756">
        <v>1.2999999999999999E-2</v>
      </c>
      <c r="O34" s="757">
        <f t="shared" si="1"/>
        <v>0.436</v>
      </c>
    </row>
    <row r="35" spans="1:15" s="771" customFormat="1" ht="17" customHeight="1" x14ac:dyDescent="0.2">
      <c r="A35" s="772" t="s">
        <v>26</v>
      </c>
      <c r="B35" s="772" t="s">
        <v>803</v>
      </c>
      <c r="C35" s="777" t="s">
        <v>807</v>
      </c>
      <c r="D35" s="756">
        <v>0.25900000000000001</v>
      </c>
      <c r="E35" s="756">
        <v>0.66600000000000004</v>
      </c>
      <c r="F35" s="756">
        <v>5.6000000000000001E-2</v>
      </c>
      <c r="G35" s="756">
        <v>1.9E-2</v>
      </c>
      <c r="H35" s="756">
        <v>1E-3</v>
      </c>
      <c r="I35" s="756">
        <v>8.9999999999999993E-3</v>
      </c>
      <c r="J35" s="756">
        <v>6.3E-2</v>
      </c>
      <c r="K35" s="756">
        <v>0.19400000000000001</v>
      </c>
      <c r="L35" s="756">
        <v>0.32500000000000001</v>
      </c>
      <c r="M35" s="756">
        <v>0.33200000000000002</v>
      </c>
      <c r="N35" s="756">
        <v>7.4999999999999997E-2</v>
      </c>
      <c r="O35" s="757">
        <f t="shared" si="1"/>
        <v>0.26700000000000002</v>
      </c>
    </row>
    <row r="36" spans="1:15" s="771" customFormat="1" ht="17" customHeight="1" x14ac:dyDescent="0.2">
      <c r="A36" s="772" t="s">
        <v>26</v>
      </c>
      <c r="B36" s="772" t="s">
        <v>178</v>
      </c>
      <c r="C36" s="777" t="s">
        <v>660</v>
      </c>
      <c r="D36" s="756">
        <v>0.83799999999999997</v>
      </c>
      <c r="E36" s="756">
        <v>9.4E-2</v>
      </c>
      <c r="F36" s="756">
        <v>4.0000000000000002E-4</v>
      </c>
      <c r="G36" s="756">
        <v>0.01</v>
      </c>
      <c r="H36" s="756">
        <v>3.0000000000000001E-3</v>
      </c>
      <c r="I36" s="756">
        <v>1.2999999999999999E-2</v>
      </c>
      <c r="J36" s="756">
        <v>0.128</v>
      </c>
      <c r="K36" s="756">
        <v>0.35499999999999998</v>
      </c>
      <c r="L36" s="756">
        <v>0.34699999999999998</v>
      </c>
      <c r="M36" s="756">
        <v>0.13400000000000001</v>
      </c>
      <c r="N36" s="756">
        <v>0.02</v>
      </c>
      <c r="O36" s="757">
        <f t="shared" si="1"/>
        <v>0.499</v>
      </c>
    </row>
    <row r="37" spans="1:15" s="771" customFormat="1" ht="17" customHeight="1" x14ac:dyDescent="0.2">
      <c r="A37" s="772" t="s">
        <v>26</v>
      </c>
      <c r="B37" s="772" t="s">
        <v>803</v>
      </c>
      <c r="C37" s="777" t="s">
        <v>808</v>
      </c>
      <c r="D37" s="756">
        <v>0.27</v>
      </c>
      <c r="E37" s="756">
        <v>0.67400000000000004</v>
      </c>
      <c r="F37" s="756">
        <v>4.2999999999999997E-2</v>
      </c>
      <c r="G37" s="756">
        <v>1.2999999999999999E-2</v>
      </c>
      <c r="H37" s="756">
        <v>3.0000000000000001E-3</v>
      </c>
      <c r="I37" s="756">
        <v>0.01</v>
      </c>
      <c r="J37" s="756">
        <v>6.5000000000000002E-2</v>
      </c>
      <c r="K37" s="756">
        <v>0.20100000000000001</v>
      </c>
      <c r="L37" s="756">
        <v>0.34100000000000003</v>
      </c>
      <c r="M37" s="756">
        <v>0.32200000000000001</v>
      </c>
      <c r="N37" s="756">
        <v>5.8999999999999997E-2</v>
      </c>
      <c r="O37" s="757">
        <f t="shared" si="1"/>
        <v>0.27900000000000003</v>
      </c>
    </row>
    <row r="38" spans="1:15" s="771" customFormat="1" ht="17" customHeight="1" x14ac:dyDescent="0.2">
      <c r="A38" s="772" t="s">
        <v>37</v>
      </c>
      <c r="B38" s="772" t="s">
        <v>37</v>
      </c>
      <c r="C38" s="778" t="s">
        <v>624</v>
      </c>
      <c r="D38" s="759">
        <v>46</v>
      </c>
      <c r="E38" s="759">
        <v>48</v>
      </c>
      <c r="F38" s="759">
        <v>6.5</v>
      </c>
      <c r="G38" s="759">
        <v>0.2</v>
      </c>
      <c r="H38" s="758">
        <v>0.2</v>
      </c>
      <c r="I38" s="759">
        <v>9.6</v>
      </c>
      <c r="J38" s="759">
        <v>20</v>
      </c>
      <c r="K38" s="759">
        <v>24.7</v>
      </c>
      <c r="L38" s="759">
        <v>27.4</v>
      </c>
      <c r="M38" s="759">
        <v>15.5</v>
      </c>
      <c r="N38" s="759">
        <v>2.9</v>
      </c>
      <c r="O38" s="762">
        <f t="shared" si="1"/>
        <v>54.5</v>
      </c>
    </row>
    <row r="39" spans="1:15" s="771" customFormat="1" ht="17" customHeight="1" x14ac:dyDescent="0.2">
      <c r="A39" s="772" t="s">
        <v>37</v>
      </c>
      <c r="B39" s="772" t="s">
        <v>37</v>
      </c>
      <c r="C39" s="778" t="s">
        <v>716</v>
      </c>
      <c r="D39" s="759">
        <v>73.7</v>
      </c>
      <c r="E39" s="759">
        <v>19.8</v>
      </c>
      <c r="F39" s="759">
        <v>5.9</v>
      </c>
      <c r="G39" s="759">
        <v>0.6</v>
      </c>
      <c r="H39" s="759">
        <v>0.3</v>
      </c>
      <c r="I39" s="759">
        <v>2</v>
      </c>
      <c r="J39" s="759">
        <v>9.1999999999999993</v>
      </c>
      <c r="K39" s="759">
        <v>21.3</v>
      </c>
      <c r="L39" s="759">
        <v>35.200000000000003</v>
      </c>
      <c r="M39" s="759">
        <v>27.3</v>
      </c>
      <c r="N39" s="759">
        <v>4.5999999999999996</v>
      </c>
      <c r="O39" s="762">
        <f t="shared" si="1"/>
        <v>32.799999999999997</v>
      </c>
    </row>
    <row r="40" spans="1:15" s="771" customFormat="1" ht="17" customHeight="1" x14ac:dyDescent="0.2">
      <c r="A40" s="772" t="s">
        <v>37</v>
      </c>
      <c r="B40" s="772" t="s">
        <v>37</v>
      </c>
      <c r="C40" s="778" t="s">
        <v>627</v>
      </c>
      <c r="D40" s="759">
        <v>86.8</v>
      </c>
      <c r="E40" s="759">
        <v>6.3</v>
      </c>
      <c r="F40" s="759">
        <v>6.3</v>
      </c>
      <c r="G40" s="759">
        <v>0.7</v>
      </c>
      <c r="H40" s="758">
        <v>0.2</v>
      </c>
      <c r="I40" s="759">
        <v>3.7</v>
      </c>
      <c r="J40" s="759">
        <v>21.9</v>
      </c>
      <c r="K40" s="759">
        <v>36.9</v>
      </c>
      <c r="L40" s="759">
        <v>28.7</v>
      </c>
      <c r="M40" s="759">
        <v>8.1</v>
      </c>
      <c r="N40" s="759">
        <v>0.5</v>
      </c>
      <c r="O40" s="762">
        <f t="shared" si="1"/>
        <v>62.699999999999996</v>
      </c>
    </row>
    <row r="41" spans="1:15" s="771" customFormat="1" ht="17" customHeight="1" x14ac:dyDescent="0.2">
      <c r="A41" s="772" t="s">
        <v>37</v>
      </c>
      <c r="B41" s="772" t="s">
        <v>37</v>
      </c>
      <c r="C41" s="779" t="s">
        <v>619</v>
      </c>
      <c r="D41" s="759">
        <v>16.7</v>
      </c>
      <c r="E41" s="759">
        <v>75.599999999999994</v>
      </c>
      <c r="F41" s="759">
        <v>6.3</v>
      </c>
      <c r="G41" s="759">
        <v>1.4</v>
      </c>
      <c r="H41" s="759">
        <v>0.2</v>
      </c>
      <c r="I41" s="759">
        <v>4.9000000000000004</v>
      </c>
      <c r="J41" s="759">
        <v>18.100000000000001</v>
      </c>
      <c r="K41" s="759">
        <v>30.1</v>
      </c>
      <c r="L41" s="759">
        <v>29.7</v>
      </c>
      <c r="M41" s="759">
        <v>15.1</v>
      </c>
      <c r="N41" s="759">
        <v>1.8</v>
      </c>
      <c r="O41" s="762">
        <f t="shared" ref="O41:O61" si="2">SUM(H41:K41)</f>
        <v>53.300000000000004</v>
      </c>
    </row>
    <row r="42" spans="1:15" s="771" customFormat="1" ht="17" customHeight="1" x14ac:dyDescent="0.2">
      <c r="A42" s="772" t="s">
        <v>37</v>
      </c>
      <c r="B42" s="772" t="s">
        <v>37</v>
      </c>
      <c r="C42" s="779" t="s">
        <v>629</v>
      </c>
      <c r="D42" s="759">
        <v>33.299999999999997</v>
      </c>
      <c r="E42" s="759">
        <v>61</v>
      </c>
      <c r="F42" s="759">
        <v>4.5</v>
      </c>
      <c r="G42" s="759">
        <v>1.3</v>
      </c>
      <c r="H42" s="759">
        <v>0.1</v>
      </c>
      <c r="I42" s="759">
        <v>1.4</v>
      </c>
      <c r="J42" s="759">
        <v>15.2</v>
      </c>
      <c r="K42" s="759">
        <v>32</v>
      </c>
      <c r="L42" s="759">
        <v>36.200000000000003</v>
      </c>
      <c r="M42" s="759">
        <v>14</v>
      </c>
      <c r="N42" s="759">
        <v>1</v>
      </c>
      <c r="O42" s="762">
        <f t="shared" si="2"/>
        <v>48.7</v>
      </c>
    </row>
    <row r="43" spans="1:15" s="771" customFormat="1" ht="17" customHeight="1" x14ac:dyDescent="0.2">
      <c r="A43" s="772" t="s">
        <v>37</v>
      </c>
      <c r="B43" s="772" t="s">
        <v>37</v>
      </c>
      <c r="C43" s="779" t="s">
        <v>630</v>
      </c>
      <c r="D43" s="759">
        <v>60.5</v>
      </c>
      <c r="E43" s="759">
        <v>30.5</v>
      </c>
      <c r="F43" s="759">
        <v>6.9</v>
      </c>
      <c r="G43" s="759">
        <v>2.2000000000000002</v>
      </c>
      <c r="H43" s="759">
        <v>0.4</v>
      </c>
      <c r="I43" s="759">
        <v>0.8</v>
      </c>
      <c r="J43" s="759">
        <v>6.4</v>
      </c>
      <c r="K43" s="759">
        <v>21.5</v>
      </c>
      <c r="L43" s="759">
        <v>50.5</v>
      </c>
      <c r="M43" s="759">
        <v>18.5</v>
      </c>
      <c r="N43" s="759">
        <v>1.8</v>
      </c>
      <c r="O43" s="762">
        <f t="shared" si="2"/>
        <v>29.1</v>
      </c>
    </row>
    <row r="44" spans="1:15" s="771" customFormat="1" ht="17" customHeight="1" x14ac:dyDescent="0.2">
      <c r="A44" s="772" t="s">
        <v>37</v>
      </c>
      <c r="B44" s="772" t="s">
        <v>37</v>
      </c>
      <c r="C44" s="779" t="s">
        <v>513</v>
      </c>
      <c r="D44" s="759">
        <v>61</v>
      </c>
      <c r="E44" s="759">
        <v>30.9</v>
      </c>
      <c r="F44" s="759">
        <v>6.5</v>
      </c>
      <c r="G44" s="759">
        <v>1.6</v>
      </c>
      <c r="H44" s="759">
        <v>0.2</v>
      </c>
      <c r="I44" s="759">
        <v>5</v>
      </c>
      <c r="J44" s="759">
        <v>19.2</v>
      </c>
      <c r="K44" s="759">
        <v>29.7</v>
      </c>
      <c r="L44" s="759">
        <v>27.2</v>
      </c>
      <c r="M44" s="759">
        <v>16.3</v>
      </c>
      <c r="N44" s="759">
        <v>2.2999999999999998</v>
      </c>
      <c r="O44" s="762">
        <f t="shared" si="2"/>
        <v>54.099999999999994</v>
      </c>
    </row>
    <row r="45" spans="1:15" s="771" customFormat="1" ht="17" customHeight="1" x14ac:dyDescent="0.2">
      <c r="A45" s="772" t="s">
        <v>37</v>
      </c>
      <c r="B45" s="772" t="s">
        <v>37</v>
      </c>
      <c r="C45" s="779" t="s">
        <v>614</v>
      </c>
      <c r="D45" s="759">
        <v>45</v>
      </c>
      <c r="E45" s="759">
        <v>44.7</v>
      </c>
      <c r="F45" s="759">
        <v>6.3</v>
      </c>
      <c r="G45" s="759">
        <v>1.4</v>
      </c>
      <c r="H45" s="759">
        <v>0.3</v>
      </c>
      <c r="I45" s="759">
        <v>1.7</v>
      </c>
      <c r="J45" s="759">
        <v>13.5</v>
      </c>
      <c r="K45" s="759">
        <v>31.1</v>
      </c>
      <c r="L45" s="759">
        <v>32.4</v>
      </c>
      <c r="M45" s="759">
        <v>18</v>
      </c>
      <c r="N45" s="759">
        <v>3</v>
      </c>
      <c r="O45" s="762">
        <f t="shared" si="2"/>
        <v>46.6</v>
      </c>
    </row>
    <row r="46" spans="1:15" s="771" customFormat="1" ht="17" customHeight="1" x14ac:dyDescent="0.2">
      <c r="A46" s="772" t="s">
        <v>37</v>
      </c>
      <c r="B46" s="772" t="s">
        <v>37</v>
      </c>
      <c r="C46" s="773" t="s">
        <v>639</v>
      </c>
      <c r="D46" s="759">
        <v>65.900000000000006</v>
      </c>
      <c r="E46" s="759">
        <v>26.7</v>
      </c>
      <c r="F46" s="759">
        <v>6.5</v>
      </c>
      <c r="G46" s="759">
        <v>1</v>
      </c>
      <c r="H46" s="759">
        <v>0.3</v>
      </c>
      <c r="I46" s="759">
        <v>2.8</v>
      </c>
      <c r="J46" s="759">
        <v>13.3</v>
      </c>
      <c r="K46" s="759">
        <v>39.5</v>
      </c>
      <c r="L46" s="759">
        <v>34.700000000000003</v>
      </c>
      <c r="M46" s="759">
        <v>8</v>
      </c>
      <c r="N46" s="759">
        <v>1.5</v>
      </c>
      <c r="O46" s="762">
        <f t="shared" si="2"/>
        <v>55.9</v>
      </c>
    </row>
    <row r="47" spans="1:15" s="771" customFormat="1" ht="17" customHeight="1" x14ac:dyDescent="0.2">
      <c r="A47" s="772" t="s">
        <v>37</v>
      </c>
      <c r="B47" s="772" t="s">
        <v>37</v>
      </c>
      <c r="C47" s="779" t="s">
        <v>613</v>
      </c>
      <c r="D47" s="759">
        <v>84.3</v>
      </c>
      <c r="E47" s="759">
        <v>8.8000000000000007</v>
      </c>
      <c r="F47" s="759">
        <v>5.6</v>
      </c>
      <c r="G47" s="759">
        <v>1.2</v>
      </c>
      <c r="H47" s="759">
        <v>0.4</v>
      </c>
      <c r="I47" s="759">
        <v>6.3</v>
      </c>
      <c r="J47" s="759">
        <v>28</v>
      </c>
      <c r="K47" s="759">
        <v>36.1</v>
      </c>
      <c r="L47" s="759">
        <v>22.2</v>
      </c>
      <c r="M47" s="759">
        <v>6.6</v>
      </c>
      <c r="N47" s="759">
        <v>0.5</v>
      </c>
      <c r="O47" s="762">
        <f t="shared" si="2"/>
        <v>70.800000000000011</v>
      </c>
    </row>
    <row r="48" spans="1:15" s="771" customFormat="1" ht="17" customHeight="1" x14ac:dyDescent="0.2">
      <c r="A48" s="772" t="s">
        <v>37</v>
      </c>
      <c r="B48" s="772" t="s">
        <v>37</v>
      </c>
      <c r="C48" s="779" t="s">
        <v>809</v>
      </c>
      <c r="D48" s="759">
        <v>21</v>
      </c>
      <c r="E48" s="759">
        <v>68</v>
      </c>
      <c r="F48" s="759">
        <v>8.6</v>
      </c>
      <c r="G48" s="759">
        <v>2.2999999999999998</v>
      </c>
      <c r="H48" s="759">
        <v>0.2</v>
      </c>
      <c r="I48" s="759">
        <v>7.8</v>
      </c>
      <c r="J48" s="759">
        <v>24.1</v>
      </c>
      <c r="K48" s="759">
        <v>33</v>
      </c>
      <c r="L48" s="759">
        <v>26.5</v>
      </c>
      <c r="M48" s="759">
        <v>7.5</v>
      </c>
      <c r="N48" s="759">
        <v>0.8</v>
      </c>
      <c r="O48" s="762">
        <f t="shared" si="2"/>
        <v>65.099999999999994</v>
      </c>
    </row>
    <row r="49" spans="1:15" s="771" customFormat="1" ht="17" customHeight="1" x14ac:dyDescent="0.2">
      <c r="A49" s="772" t="s">
        <v>37</v>
      </c>
      <c r="B49" s="772" t="s">
        <v>37</v>
      </c>
      <c r="C49" s="779" t="s">
        <v>620</v>
      </c>
      <c r="D49" s="759">
        <v>74</v>
      </c>
      <c r="E49" s="759">
        <v>16</v>
      </c>
      <c r="F49" s="759">
        <v>8.1999999999999993</v>
      </c>
      <c r="G49" s="759">
        <v>1.8</v>
      </c>
      <c r="H49" s="759">
        <v>0.3</v>
      </c>
      <c r="I49" s="759">
        <v>1.9</v>
      </c>
      <c r="J49" s="759">
        <v>8.9</v>
      </c>
      <c r="K49" s="759">
        <v>24.8</v>
      </c>
      <c r="L49" s="759">
        <v>37.700000000000003</v>
      </c>
      <c r="M49" s="759">
        <v>23.2</v>
      </c>
      <c r="N49" s="759">
        <v>3.2</v>
      </c>
      <c r="O49" s="762">
        <f t="shared" si="2"/>
        <v>35.9</v>
      </c>
    </row>
    <row r="50" spans="1:15" s="771" customFormat="1" ht="17" customHeight="1" x14ac:dyDescent="0.2">
      <c r="A50" s="772" t="s">
        <v>37</v>
      </c>
      <c r="B50" s="772" t="s">
        <v>37</v>
      </c>
      <c r="C50" s="779" t="s">
        <v>129</v>
      </c>
      <c r="D50" s="759">
        <v>82.6</v>
      </c>
      <c r="E50" s="759">
        <v>6.9</v>
      </c>
      <c r="F50" s="759">
        <v>6.3</v>
      </c>
      <c r="G50" s="759">
        <v>0.6</v>
      </c>
      <c r="H50" s="759">
        <v>0.3</v>
      </c>
      <c r="I50" s="759">
        <v>1.5</v>
      </c>
      <c r="J50" s="759">
        <v>12.2</v>
      </c>
      <c r="K50" s="759">
        <v>44.1</v>
      </c>
      <c r="L50" s="759">
        <v>33.700000000000003</v>
      </c>
      <c r="M50" s="759">
        <v>7.3</v>
      </c>
      <c r="N50" s="759">
        <v>0.8</v>
      </c>
      <c r="O50" s="762">
        <f t="shared" si="2"/>
        <v>58.1</v>
      </c>
    </row>
    <row r="51" spans="1:15" s="771" customFormat="1" ht="17" customHeight="1" x14ac:dyDescent="0.2">
      <c r="A51" s="772" t="s">
        <v>37</v>
      </c>
      <c r="B51" s="772" t="s">
        <v>37</v>
      </c>
      <c r="C51" s="779" t="s">
        <v>638</v>
      </c>
      <c r="D51" s="759">
        <v>25</v>
      </c>
      <c r="E51" s="759">
        <v>69</v>
      </c>
      <c r="F51" s="759">
        <v>5.2</v>
      </c>
      <c r="G51" s="759">
        <v>0.8</v>
      </c>
      <c r="H51" s="759">
        <v>0.2</v>
      </c>
      <c r="I51" s="759">
        <v>1.8</v>
      </c>
      <c r="J51" s="759">
        <v>14.6</v>
      </c>
      <c r="K51" s="759">
        <v>32</v>
      </c>
      <c r="L51" s="759">
        <v>33.799999999999997</v>
      </c>
      <c r="M51" s="759">
        <v>16.3</v>
      </c>
      <c r="N51" s="759">
        <v>1.2</v>
      </c>
      <c r="O51" s="762">
        <f t="shared" si="2"/>
        <v>48.6</v>
      </c>
    </row>
    <row r="52" spans="1:15" s="771" customFormat="1" ht="17" customHeight="1" x14ac:dyDescent="0.2">
      <c r="A52" s="772" t="s">
        <v>37</v>
      </c>
      <c r="B52" s="772" t="s">
        <v>37</v>
      </c>
      <c r="C52" s="779" t="s">
        <v>542</v>
      </c>
      <c r="D52" s="759">
        <v>21.1</v>
      </c>
      <c r="E52" s="759">
        <v>71.5</v>
      </c>
      <c r="F52" s="759">
        <v>6.2</v>
      </c>
      <c r="G52" s="759">
        <v>1.2</v>
      </c>
      <c r="H52" s="758">
        <v>0.2</v>
      </c>
      <c r="I52" s="759">
        <v>2.9</v>
      </c>
      <c r="J52" s="759">
        <v>19.3</v>
      </c>
      <c r="K52" s="759">
        <v>36.799999999999997</v>
      </c>
      <c r="L52" s="759">
        <v>31</v>
      </c>
      <c r="M52" s="759">
        <v>9.1</v>
      </c>
      <c r="N52" s="759">
        <v>0.6</v>
      </c>
      <c r="O52" s="762">
        <f t="shared" si="2"/>
        <v>59.2</v>
      </c>
    </row>
    <row r="53" spans="1:15" s="771" customFormat="1" ht="17" customHeight="1" x14ac:dyDescent="0.2">
      <c r="A53" s="772" t="s">
        <v>37</v>
      </c>
      <c r="B53" s="772" t="s">
        <v>37</v>
      </c>
      <c r="C53" s="779" t="s">
        <v>616</v>
      </c>
      <c r="D53" s="759">
        <v>30.7</v>
      </c>
      <c r="E53" s="759">
        <v>62.5</v>
      </c>
      <c r="F53" s="759">
        <v>6</v>
      </c>
      <c r="G53" s="759">
        <v>0.8</v>
      </c>
      <c r="H53" s="759">
        <v>0.2</v>
      </c>
      <c r="I53" s="759">
        <v>1.7</v>
      </c>
      <c r="J53" s="759">
        <v>16.399999999999999</v>
      </c>
      <c r="K53" s="759">
        <v>36</v>
      </c>
      <c r="L53" s="759">
        <v>31.4</v>
      </c>
      <c r="M53" s="759">
        <v>13.3</v>
      </c>
      <c r="N53" s="759">
        <v>1</v>
      </c>
      <c r="O53" s="762">
        <f t="shared" si="2"/>
        <v>54.3</v>
      </c>
    </row>
    <row r="54" spans="1:15" s="771" customFormat="1" ht="17" customHeight="1" x14ac:dyDescent="0.2">
      <c r="A54" s="772" t="s">
        <v>37</v>
      </c>
      <c r="B54" s="772" t="s">
        <v>37</v>
      </c>
      <c r="C54" s="779" t="s">
        <v>617</v>
      </c>
      <c r="D54" s="759">
        <v>57.9</v>
      </c>
      <c r="E54" s="759">
        <v>34.9</v>
      </c>
      <c r="F54" s="759">
        <v>6.1</v>
      </c>
      <c r="G54" s="759">
        <v>1</v>
      </c>
      <c r="H54" s="759">
        <v>0.2</v>
      </c>
      <c r="I54" s="759">
        <v>6.7</v>
      </c>
      <c r="J54" s="759">
        <v>21.9</v>
      </c>
      <c r="K54" s="759">
        <v>27.7</v>
      </c>
      <c r="L54" s="759">
        <v>26.6</v>
      </c>
      <c r="M54" s="759">
        <v>15.2</v>
      </c>
      <c r="N54" s="759">
        <v>1.6</v>
      </c>
      <c r="O54" s="762">
        <f t="shared" si="2"/>
        <v>56.5</v>
      </c>
    </row>
    <row r="55" spans="1:15" s="771" customFormat="1" ht="17" customHeight="1" x14ac:dyDescent="0.2">
      <c r="A55" s="772" t="s">
        <v>37</v>
      </c>
      <c r="B55" s="772" t="s">
        <v>37</v>
      </c>
      <c r="C55" s="779" t="s">
        <v>636</v>
      </c>
      <c r="D55" s="759">
        <v>30.4</v>
      </c>
      <c r="E55" s="759">
        <v>62.4</v>
      </c>
      <c r="F55" s="759">
        <v>6.3</v>
      </c>
      <c r="G55" s="759">
        <v>0.9</v>
      </c>
      <c r="H55" s="758">
        <v>0.1</v>
      </c>
      <c r="I55" s="759">
        <v>3.6</v>
      </c>
      <c r="J55" s="759">
        <v>15.5</v>
      </c>
      <c r="K55" s="759">
        <v>19.5</v>
      </c>
      <c r="L55" s="759">
        <v>30</v>
      </c>
      <c r="M55" s="759">
        <v>29.1</v>
      </c>
      <c r="N55" s="759">
        <v>2.2000000000000002</v>
      </c>
      <c r="O55" s="762">
        <f t="shared" si="2"/>
        <v>38.700000000000003</v>
      </c>
    </row>
    <row r="56" spans="1:15" s="771" customFormat="1" ht="17" customHeight="1" x14ac:dyDescent="0.2">
      <c r="A56" s="772" t="s">
        <v>37</v>
      </c>
      <c r="B56" s="772" t="s">
        <v>37</v>
      </c>
      <c r="C56" s="773" t="s">
        <v>632</v>
      </c>
      <c r="D56" s="759">
        <v>8.1</v>
      </c>
      <c r="E56" s="759">
        <v>84.7</v>
      </c>
      <c r="F56" s="759">
        <v>6</v>
      </c>
      <c r="G56" s="759">
        <v>1.2</v>
      </c>
      <c r="H56" s="758">
        <v>0.6</v>
      </c>
      <c r="I56" s="759">
        <v>5</v>
      </c>
      <c r="J56" s="759">
        <v>22.7</v>
      </c>
      <c r="K56" s="759">
        <v>33.299999999999997</v>
      </c>
      <c r="L56" s="759">
        <v>32.1</v>
      </c>
      <c r="M56" s="759">
        <v>5.9</v>
      </c>
      <c r="N56" s="759">
        <v>0.5</v>
      </c>
      <c r="O56" s="762">
        <f t="shared" si="2"/>
        <v>61.599999999999994</v>
      </c>
    </row>
    <row r="57" spans="1:15" s="771" customFormat="1" ht="17" customHeight="1" x14ac:dyDescent="0.2">
      <c r="A57" s="772" t="s">
        <v>37</v>
      </c>
      <c r="B57" s="772" t="s">
        <v>37</v>
      </c>
      <c r="C57" s="779" t="s">
        <v>631</v>
      </c>
      <c r="D57" s="759">
        <v>81.099999999999994</v>
      </c>
      <c r="E57" s="759">
        <v>5.5</v>
      </c>
      <c r="F57" s="759">
        <v>5.9</v>
      </c>
      <c r="G57" s="759">
        <v>0.5</v>
      </c>
      <c r="H57" s="759">
        <v>0.3</v>
      </c>
      <c r="I57" s="759">
        <v>0.8</v>
      </c>
      <c r="J57" s="759">
        <v>6.9</v>
      </c>
      <c r="K57" s="759">
        <v>27.3</v>
      </c>
      <c r="L57" s="759">
        <v>47.7</v>
      </c>
      <c r="M57" s="759">
        <v>15.8</v>
      </c>
      <c r="N57" s="759">
        <v>1.1000000000000001</v>
      </c>
      <c r="O57" s="762">
        <f t="shared" si="2"/>
        <v>35.299999999999997</v>
      </c>
    </row>
    <row r="58" spans="1:15" s="771" customFormat="1" ht="17" customHeight="1" x14ac:dyDescent="0.2">
      <c r="A58" s="772" t="s">
        <v>37</v>
      </c>
      <c r="B58" s="772" t="s">
        <v>37</v>
      </c>
      <c r="C58" s="779" t="s">
        <v>612</v>
      </c>
      <c r="D58" s="759">
        <v>37.700000000000003</v>
      </c>
      <c r="E58" s="759">
        <v>55</v>
      </c>
      <c r="F58" s="759">
        <v>6.2</v>
      </c>
      <c r="G58" s="759">
        <v>1.1000000000000001</v>
      </c>
      <c r="H58" s="759">
        <v>0.3</v>
      </c>
      <c r="I58" s="759">
        <v>2.5</v>
      </c>
      <c r="J58" s="759">
        <v>15.9</v>
      </c>
      <c r="K58" s="759">
        <v>30.2</v>
      </c>
      <c r="L58" s="759">
        <v>30.5</v>
      </c>
      <c r="M58" s="759">
        <v>18.399999999999999</v>
      </c>
      <c r="N58" s="759">
        <v>2.1</v>
      </c>
      <c r="O58" s="762">
        <f t="shared" si="2"/>
        <v>48.9</v>
      </c>
    </row>
    <row r="59" spans="1:15" s="771" customFormat="1" ht="17" customHeight="1" x14ac:dyDescent="0.2">
      <c r="A59" s="772" t="s">
        <v>37</v>
      </c>
      <c r="B59" s="772" t="s">
        <v>37</v>
      </c>
      <c r="C59" s="779" t="s">
        <v>628</v>
      </c>
      <c r="D59" s="759">
        <v>35.1</v>
      </c>
      <c r="E59" s="759">
        <v>58.6</v>
      </c>
      <c r="F59" s="759">
        <v>5.5</v>
      </c>
      <c r="G59" s="759">
        <v>0.7</v>
      </c>
      <c r="H59" s="759">
        <v>0.2</v>
      </c>
      <c r="I59" s="759">
        <v>1.5</v>
      </c>
      <c r="J59" s="759">
        <v>12.2</v>
      </c>
      <c r="K59" s="759">
        <v>30.4</v>
      </c>
      <c r="L59" s="759">
        <v>33.299999999999997</v>
      </c>
      <c r="M59" s="759">
        <v>19.2</v>
      </c>
      <c r="N59" s="759">
        <v>3.2</v>
      </c>
      <c r="O59" s="762">
        <f t="shared" si="2"/>
        <v>44.3</v>
      </c>
    </row>
    <row r="60" spans="1:15" s="771" customFormat="1" ht="17" customHeight="1" x14ac:dyDescent="0.2">
      <c r="A60" s="772" t="s">
        <v>37</v>
      </c>
      <c r="B60" s="772" t="s">
        <v>37</v>
      </c>
      <c r="C60" s="779" t="s">
        <v>145</v>
      </c>
      <c r="D60" s="759">
        <v>3.1</v>
      </c>
      <c r="E60" s="759">
        <v>90.6</v>
      </c>
      <c r="F60" s="759">
        <v>5.6</v>
      </c>
      <c r="G60" s="759">
        <v>0.7</v>
      </c>
      <c r="H60" s="759">
        <v>0.3</v>
      </c>
      <c r="I60" s="759">
        <v>4.9000000000000004</v>
      </c>
      <c r="J60" s="759">
        <v>21.4</v>
      </c>
      <c r="K60" s="759">
        <v>39.299999999999997</v>
      </c>
      <c r="L60" s="759">
        <v>25.8</v>
      </c>
      <c r="M60" s="759">
        <v>7.3</v>
      </c>
      <c r="N60" s="759">
        <v>0.8</v>
      </c>
      <c r="O60" s="762">
        <f t="shared" si="2"/>
        <v>65.899999999999991</v>
      </c>
    </row>
    <row r="61" spans="1:15" s="771" customFormat="1" ht="17" customHeight="1" x14ac:dyDescent="0.2">
      <c r="A61" s="772" t="s">
        <v>37</v>
      </c>
      <c r="B61" s="772" t="s">
        <v>37</v>
      </c>
      <c r="C61" s="779" t="s">
        <v>611</v>
      </c>
      <c r="D61" s="759">
        <v>51.4</v>
      </c>
      <c r="E61" s="759">
        <v>41.7</v>
      </c>
      <c r="F61" s="759">
        <v>5.6</v>
      </c>
      <c r="G61" s="759">
        <v>1.3</v>
      </c>
      <c r="H61" s="759">
        <v>0.3</v>
      </c>
      <c r="I61" s="759">
        <v>7.9</v>
      </c>
      <c r="J61" s="759">
        <v>24.2</v>
      </c>
      <c r="K61" s="759">
        <v>28.3</v>
      </c>
      <c r="L61" s="759">
        <v>23.9</v>
      </c>
      <c r="M61" s="759">
        <v>14</v>
      </c>
      <c r="N61" s="759">
        <v>1.3</v>
      </c>
      <c r="O61" s="762">
        <f t="shared" si="2"/>
        <v>60.7</v>
      </c>
    </row>
    <row r="62" spans="1:15" s="771" customFormat="1" ht="17" customHeight="1" x14ac:dyDescent="0.2">
      <c r="A62" s="772" t="s">
        <v>37</v>
      </c>
      <c r="B62" s="772" t="s">
        <v>37</v>
      </c>
      <c r="C62" s="779" t="s">
        <v>551</v>
      </c>
      <c r="D62" s="759">
        <v>42.2</v>
      </c>
      <c r="E62" s="759">
        <v>49.8</v>
      </c>
      <c r="F62" s="759">
        <v>6.3</v>
      </c>
      <c r="G62" s="759">
        <v>1.8</v>
      </c>
      <c r="H62" s="759">
        <v>0.3</v>
      </c>
      <c r="I62" s="759">
        <v>5</v>
      </c>
      <c r="J62" s="759">
        <v>26.1</v>
      </c>
      <c r="K62" s="759">
        <v>36.200000000000003</v>
      </c>
      <c r="L62" s="759">
        <v>26</v>
      </c>
      <c r="M62" s="759">
        <v>5.6</v>
      </c>
      <c r="N62" s="759">
        <v>0.8</v>
      </c>
      <c r="O62" s="762">
        <f>SUM(H62:N62)</f>
        <v>100</v>
      </c>
    </row>
    <row r="63" spans="1:15" s="771" customFormat="1" ht="17" customHeight="1" x14ac:dyDescent="0.2">
      <c r="A63" s="772" t="s">
        <v>37</v>
      </c>
      <c r="B63" s="772" t="s">
        <v>37</v>
      </c>
      <c r="C63" s="779" t="s">
        <v>626</v>
      </c>
      <c r="D63" s="759">
        <v>64.400000000000006</v>
      </c>
      <c r="E63" s="759">
        <v>27.9</v>
      </c>
      <c r="F63" s="759">
        <v>6.6</v>
      </c>
      <c r="G63" s="759">
        <v>1.2</v>
      </c>
      <c r="H63" s="759">
        <v>0.4</v>
      </c>
      <c r="I63" s="759">
        <v>4</v>
      </c>
      <c r="J63" s="759">
        <v>21.4</v>
      </c>
      <c r="K63" s="759">
        <v>30.7</v>
      </c>
      <c r="L63" s="759">
        <v>27.7</v>
      </c>
      <c r="M63" s="759">
        <v>13.8</v>
      </c>
      <c r="N63" s="759">
        <v>2</v>
      </c>
      <c r="O63" s="762">
        <f t="shared" ref="O63:O80" si="3">SUM(H63:K63)</f>
        <v>56.5</v>
      </c>
    </row>
    <row r="64" spans="1:15" s="771" customFormat="1" ht="17" customHeight="1" x14ac:dyDescent="0.2">
      <c r="A64" s="772" t="s">
        <v>37</v>
      </c>
      <c r="B64" s="772" t="s">
        <v>37</v>
      </c>
      <c r="C64" s="779" t="s">
        <v>637</v>
      </c>
      <c r="D64" s="759">
        <v>38.1</v>
      </c>
      <c r="E64" s="759">
        <v>56.2</v>
      </c>
      <c r="F64" s="759">
        <v>5.0999999999999996</v>
      </c>
      <c r="G64" s="759">
        <v>0.7</v>
      </c>
      <c r="H64" s="759">
        <v>0.1</v>
      </c>
      <c r="I64" s="759">
        <v>1.3</v>
      </c>
      <c r="J64" s="759">
        <v>12.3</v>
      </c>
      <c r="K64" s="759">
        <v>32.9</v>
      </c>
      <c r="L64" s="759">
        <v>36</v>
      </c>
      <c r="M64" s="759">
        <v>15.7</v>
      </c>
      <c r="N64" s="759">
        <v>1.7</v>
      </c>
      <c r="O64" s="762">
        <f t="shared" si="3"/>
        <v>46.6</v>
      </c>
    </row>
    <row r="65" spans="1:15" s="771" customFormat="1" ht="17" customHeight="1" x14ac:dyDescent="0.2">
      <c r="A65" s="780" t="s">
        <v>271</v>
      </c>
      <c r="B65" s="780" t="s">
        <v>272</v>
      </c>
      <c r="C65" s="780" t="s">
        <v>273</v>
      </c>
      <c r="D65" s="763">
        <v>0.40300000000000002</v>
      </c>
      <c r="E65" s="763">
        <v>0.53300000000000003</v>
      </c>
      <c r="F65" s="763">
        <v>4.0000000000000001E-3</v>
      </c>
      <c r="G65" s="763">
        <v>0.06</v>
      </c>
      <c r="H65" s="763">
        <v>0</v>
      </c>
      <c r="I65" s="763">
        <v>4.0000000000000001E-3</v>
      </c>
      <c r="J65" s="763">
        <v>0.06</v>
      </c>
      <c r="K65" s="763">
        <v>3.4000000000000002E-2</v>
      </c>
      <c r="L65" s="763">
        <v>0.499</v>
      </c>
      <c r="M65" s="763">
        <v>0.375</v>
      </c>
      <c r="N65" s="763">
        <v>2.8000000000000001E-2</v>
      </c>
      <c r="O65" s="764">
        <f t="shared" si="3"/>
        <v>9.8000000000000004E-2</v>
      </c>
    </row>
    <row r="66" spans="1:15" s="771" customFormat="1" ht="17" customHeight="1" x14ac:dyDescent="0.2">
      <c r="A66" s="772" t="s">
        <v>48</v>
      </c>
      <c r="B66" s="772" t="s">
        <v>49</v>
      </c>
      <c r="C66" s="774" t="s">
        <v>118</v>
      </c>
      <c r="D66" s="762">
        <v>23</v>
      </c>
      <c r="E66" s="762">
        <v>70</v>
      </c>
      <c r="F66" s="762">
        <v>6</v>
      </c>
      <c r="G66" s="762">
        <v>1.1000000000000001</v>
      </c>
      <c r="H66" s="762">
        <v>0.2</v>
      </c>
      <c r="I66" s="762">
        <v>3.8</v>
      </c>
      <c r="J66" s="762">
        <v>15.8</v>
      </c>
      <c r="K66" s="762">
        <v>31.2</v>
      </c>
      <c r="L66" s="762">
        <v>29.5</v>
      </c>
      <c r="M66" s="762">
        <v>16.2</v>
      </c>
      <c r="N66" s="762">
        <v>3</v>
      </c>
      <c r="O66" s="762">
        <f t="shared" si="3"/>
        <v>51</v>
      </c>
    </row>
    <row r="67" spans="1:15" s="771" customFormat="1" ht="17" customHeight="1" x14ac:dyDescent="0.2">
      <c r="A67" s="772" t="s">
        <v>48</v>
      </c>
      <c r="B67" s="772" t="s">
        <v>49</v>
      </c>
      <c r="C67" s="774" t="s">
        <v>50</v>
      </c>
      <c r="D67" s="762">
        <v>49.8</v>
      </c>
      <c r="E67" s="762">
        <v>42.1</v>
      </c>
      <c r="F67" s="762">
        <v>6.8</v>
      </c>
      <c r="G67" s="762">
        <v>1.3</v>
      </c>
      <c r="H67" s="762">
        <v>0.7</v>
      </c>
      <c r="I67" s="762">
        <v>14.4</v>
      </c>
      <c r="J67" s="762">
        <v>24.6</v>
      </c>
      <c r="K67" s="762">
        <v>24.6</v>
      </c>
      <c r="L67" s="762">
        <v>20</v>
      </c>
      <c r="M67" s="762">
        <v>13.9</v>
      </c>
      <c r="N67" s="762">
        <v>1.6</v>
      </c>
      <c r="O67" s="762">
        <f t="shared" si="3"/>
        <v>64.300000000000011</v>
      </c>
    </row>
    <row r="68" spans="1:15" s="771" customFormat="1" ht="17" customHeight="1" x14ac:dyDescent="0.2">
      <c r="A68" s="772" t="s">
        <v>48</v>
      </c>
      <c r="B68" s="772" t="s">
        <v>49</v>
      </c>
      <c r="C68" s="774" t="s">
        <v>79</v>
      </c>
      <c r="D68" s="762">
        <v>48.9</v>
      </c>
      <c r="E68" s="762">
        <v>44.7</v>
      </c>
      <c r="F68" s="762">
        <v>5.4</v>
      </c>
      <c r="G68" s="762">
        <v>1.1000000000000001</v>
      </c>
      <c r="H68" s="762">
        <v>0.4</v>
      </c>
      <c r="I68" s="762">
        <v>7.3</v>
      </c>
      <c r="J68" s="762">
        <v>22.6</v>
      </c>
      <c r="K68" s="762">
        <v>25.7</v>
      </c>
      <c r="L68" s="762">
        <v>26.5</v>
      </c>
      <c r="M68" s="762">
        <v>15.8</v>
      </c>
      <c r="N68" s="762">
        <v>1.7</v>
      </c>
      <c r="O68" s="762">
        <f t="shared" si="3"/>
        <v>56</v>
      </c>
    </row>
    <row r="69" spans="1:15" s="771" customFormat="1" ht="17" customHeight="1" x14ac:dyDescent="0.2">
      <c r="A69" s="772" t="s">
        <v>48</v>
      </c>
      <c r="B69" s="772" t="s">
        <v>49</v>
      </c>
      <c r="C69" s="774" t="s">
        <v>137</v>
      </c>
      <c r="D69" s="762">
        <v>68.099999999999994</v>
      </c>
      <c r="E69" s="762">
        <v>24.4</v>
      </c>
      <c r="F69" s="762">
        <v>6.4</v>
      </c>
      <c r="G69" s="762">
        <v>1.2</v>
      </c>
      <c r="H69" s="762">
        <v>0.4</v>
      </c>
      <c r="I69" s="762">
        <v>6.4</v>
      </c>
      <c r="J69" s="762">
        <v>20.5</v>
      </c>
      <c r="K69" s="762">
        <v>31.9</v>
      </c>
      <c r="L69" s="762">
        <v>27.4</v>
      </c>
      <c r="M69" s="762">
        <v>12</v>
      </c>
      <c r="N69" s="762">
        <v>1.2</v>
      </c>
      <c r="O69" s="762">
        <f t="shared" si="3"/>
        <v>59.2</v>
      </c>
    </row>
    <row r="70" spans="1:15" s="771" customFormat="1" ht="17" customHeight="1" x14ac:dyDescent="0.2">
      <c r="A70" s="772" t="s">
        <v>48</v>
      </c>
      <c r="B70" s="772" t="s">
        <v>49</v>
      </c>
      <c r="C70" s="774" t="s">
        <v>174</v>
      </c>
      <c r="D70" s="762">
        <v>73.599999999999994</v>
      </c>
      <c r="E70" s="762">
        <v>19.100000000000001</v>
      </c>
      <c r="F70" s="762">
        <v>6.2</v>
      </c>
      <c r="G70" s="762">
        <v>1.1000000000000001</v>
      </c>
      <c r="H70" s="762">
        <v>0.3</v>
      </c>
      <c r="I70" s="762">
        <v>6.6</v>
      </c>
      <c r="J70" s="762">
        <v>19.2</v>
      </c>
      <c r="K70" s="762">
        <v>29</v>
      </c>
      <c r="L70" s="762">
        <v>27.1</v>
      </c>
      <c r="M70" s="762">
        <v>15.7</v>
      </c>
      <c r="N70" s="762">
        <v>1.9</v>
      </c>
      <c r="O70" s="762">
        <f t="shared" si="3"/>
        <v>55.099999999999994</v>
      </c>
    </row>
    <row r="71" spans="1:15" s="771" customFormat="1" ht="17" customHeight="1" x14ac:dyDescent="0.2">
      <c r="A71" s="772" t="s">
        <v>48</v>
      </c>
      <c r="B71" s="772" t="s">
        <v>49</v>
      </c>
      <c r="C71" s="774" t="s">
        <v>641</v>
      </c>
      <c r="D71" s="762"/>
      <c r="E71" s="762"/>
      <c r="F71" s="762"/>
      <c r="G71" s="762"/>
      <c r="H71" s="762"/>
      <c r="I71" s="762"/>
      <c r="J71" s="762"/>
      <c r="K71" s="762"/>
      <c r="L71" s="762"/>
      <c r="M71" s="762"/>
      <c r="N71" s="762"/>
      <c r="O71" s="762">
        <f t="shared" si="3"/>
        <v>0</v>
      </c>
    </row>
    <row r="72" spans="1:15" s="771" customFormat="1" ht="17" customHeight="1" x14ac:dyDescent="0.2">
      <c r="A72" s="772" t="s">
        <v>48</v>
      </c>
      <c r="B72" s="772" t="s">
        <v>49</v>
      </c>
      <c r="C72" s="774" t="s">
        <v>232</v>
      </c>
      <c r="D72" s="762">
        <v>32.700000000000003</v>
      </c>
      <c r="E72" s="762">
        <v>60.7</v>
      </c>
      <c r="F72" s="762">
        <v>6.6</v>
      </c>
      <c r="G72" s="762">
        <v>0</v>
      </c>
      <c r="H72" s="762">
        <v>0.2</v>
      </c>
      <c r="I72" s="762">
        <v>0.2</v>
      </c>
      <c r="J72" s="762">
        <v>8</v>
      </c>
      <c r="K72" s="762">
        <v>25.9</v>
      </c>
      <c r="L72" s="762">
        <v>29.3</v>
      </c>
      <c r="M72" s="762">
        <v>28</v>
      </c>
      <c r="N72" s="762">
        <v>8.4</v>
      </c>
      <c r="O72" s="762">
        <f t="shared" si="3"/>
        <v>34.299999999999997</v>
      </c>
    </row>
    <row r="73" spans="1:15" s="771" customFormat="1" ht="17" customHeight="1" x14ac:dyDescent="0.2">
      <c r="A73" s="772" t="s">
        <v>48</v>
      </c>
      <c r="B73" s="772" t="s">
        <v>49</v>
      </c>
      <c r="C73" s="774" t="s">
        <v>160</v>
      </c>
      <c r="D73" s="762">
        <v>21.2</v>
      </c>
      <c r="E73" s="762">
        <v>69.599999999999994</v>
      </c>
      <c r="F73" s="762">
        <v>7.2</v>
      </c>
      <c r="G73" s="762">
        <v>2.1</v>
      </c>
      <c r="H73" s="762">
        <v>2.9</v>
      </c>
      <c r="I73" s="762">
        <v>20.6</v>
      </c>
      <c r="J73" s="762">
        <v>21.2</v>
      </c>
      <c r="K73" s="762">
        <v>23.2</v>
      </c>
      <c r="L73" s="762">
        <v>21.3</v>
      </c>
      <c r="M73" s="762">
        <v>9.1999999999999993</v>
      </c>
      <c r="N73" s="762">
        <v>1.2</v>
      </c>
      <c r="O73" s="762">
        <f t="shared" si="3"/>
        <v>67.900000000000006</v>
      </c>
    </row>
    <row r="74" spans="1:15" s="771" customFormat="1" ht="17" customHeight="1" x14ac:dyDescent="0.2">
      <c r="A74" s="772" t="s">
        <v>48</v>
      </c>
      <c r="B74" s="772" t="s">
        <v>49</v>
      </c>
      <c r="C74" s="774" t="s">
        <v>241</v>
      </c>
      <c r="D74" s="762">
        <v>45.9</v>
      </c>
      <c r="E74" s="762">
        <v>49.2</v>
      </c>
      <c r="F74" s="762">
        <v>4</v>
      </c>
      <c r="G74" s="762">
        <v>1</v>
      </c>
      <c r="H74" s="762">
        <v>0.2</v>
      </c>
      <c r="I74" s="762">
        <v>12.1</v>
      </c>
      <c r="J74" s="762">
        <v>27.5</v>
      </c>
      <c r="K74" s="762">
        <v>32.1</v>
      </c>
      <c r="L74" s="762">
        <v>19.899999999999999</v>
      </c>
      <c r="M74" s="762">
        <v>5.9</v>
      </c>
      <c r="N74" s="762">
        <v>2.2000000000000002</v>
      </c>
      <c r="O74" s="762">
        <f t="shared" si="3"/>
        <v>71.900000000000006</v>
      </c>
    </row>
    <row r="75" spans="1:15" s="771" customFormat="1" ht="17" customHeight="1" x14ac:dyDescent="0.2">
      <c r="A75" s="772" t="s">
        <v>48</v>
      </c>
      <c r="B75" s="772" t="s">
        <v>49</v>
      </c>
      <c r="C75" s="774" t="s">
        <v>169</v>
      </c>
      <c r="D75" s="762">
        <v>69.599999999999994</v>
      </c>
      <c r="E75" s="762">
        <v>22.9</v>
      </c>
      <c r="F75" s="762">
        <v>6.6</v>
      </c>
      <c r="G75" s="762">
        <v>0.9</v>
      </c>
      <c r="H75" s="762">
        <v>0.1</v>
      </c>
      <c r="I75" s="762">
        <v>2.4</v>
      </c>
      <c r="J75" s="762">
        <v>10</v>
      </c>
      <c r="K75" s="762">
        <v>23.5</v>
      </c>
      <c r="L75" s="762">
        <v>36.299999999999997</v>
      </c>
      <c r="M75" s="762">
        <v>22.7</v>
      </c>
      <c r="N75" s="762">
        <v>4.8</v>
      </c>
      <c r="O75" s="762">
        <f t="shared" si="3"/>
        <v>36</v>
      </c>
    </row>
    <row r="76" spans="1:15" s="771" customFormat="1" ht="17" customHeight="1" x14ac:dyDescent="0.2">
      <c r="A76" s="772" t="s">
        <v>48</v>
      </c>
      <c r="B76" s="772" t="s">
        <v>83</v>
      </c>
      <c r="C76" s="774" t="s">
        <v>115</v>
      </c>
      <c r="D76" s="762">
        <v>31.6</v>
      </c>
      <c r="E76" s="762">
        <v>59.8</v>
      </c>
      <c r="F76" s="762">
        <v>7.5</v>
      </c>
      <c r="G76" s="762">
        <v>1</v>
      </c>
      <c r="H76" s="762">
        <v>0.5</v>
      </c>
      <c r="I76" s="762">
        <v>12.1</v>
      </c>
      <c r="J76" s="762">
        <v>26.6</v>
      </c>
      <c r="K76" s="762">
        <v>33.200000000000003</v>
      </c>
      <c r="L76" s="762">
        <v>20.100000000000001</v>
      </c>
      <c r="M76" s="762">
        <v>6.5</v>
      </c>
      <c r="N76" s="762">
        <v>0.7</v>
      </c>
      <c r="O76" s="762">
        <f t="shared" si="3"/>
        <v>72.400000000000006</v>
      </c>
    </row>
    <row r="77" spans="1:15" s="771" customFormat="1" ht="17" customHeight="1" x14ac:dyDescent="0.2">
      <c r="A77" s="772" t="s">
        <v>48</v>
      </c>
      <c r="B77" s="772" t="s">
        <v>83</v>
      </c>
      <c r="C77" s="774" t="s">
        <v>84</v>
      </c>
      <c r="D77" s="762">
        <v>60.4</v>
      </c>
      <c r="E77" s="762">
        <v>31.4</v>
      </c>
      <c r="F77" s="762">
        <v>7.3</v>
      </c>
      <c r="G77" s="762">
        <v>0.9</v>
      </c>
      <c r="H77" s="762">
        <v>0.3</v>
      </c>
      <c r="I77" s="762">
        <v>6.5</v>
      </c>
      <c r="J77" s="762">
        <v>19.8</v>
      </c>
      <c r="K77" s="762">
        <v>32.200000000000003</v>
      </c>
      <c r="L77" s="762">
        <v>28.2</v>
      </c>
      <c r="M77" s="762">
        <v>11.6</v>
      </c>
      <c r="N77" s="762">
        <v>1.2</v>
      </c>
      <c r="O77" s="762">
        <f t="shared" si="3"/>
        <v>58.800000000000004</v>
      </c>
    </row>
    <row r="78" spans="1:15" s="771" customFormat="1" ht="17" customHeight="1" x14ac:dyDescent="0.2">
      <c r="A78" s="772" t="s">
        <v>48</v>
      </c>
      <c r="B78" s="772" t="s">
        <v>83</v>
      </c>
      <c r="C78" s="774" t="s">
        <v>205</v>
      </c>
      <c r="D78" s="762"/>
      <c r="E78" s="762"/>
      <c r="F78" s="762"/>
      <c r="G78" s="762"/>
      <c r="H78" s="762"/>
      <c r="I78" s="762"/>
      <c r="J78" s="762"/>
      <c r="K78" s="762"/>
      <c r="L78" s="762"/>
      <c r="M78" s="762"/>
      <c r="N78" s="762"/>
      <c r="O78" s="762">
        <f t="shared" si="3"/>
        <v>0</v>
      </c>
    </row>
    <row r="79" spans="1:15" s="771" customFormat="1" ht="17" customHeight="1" x14ac:dyDescent="0.2">
      <c r="A79" s="772" t="s">
        <v>48</v>
      </c>
      <c r="B79" s="772" t="s">
        <v>83</v>
      </c>
      <c r="C79" s="774" t="s">
        <v>704</v>
      </c>
      <c r="D79" s="762">
        <v>37.4</v>
      </c>
      <c r="E79" s="762">
        <v>53.8</v>
      </c>
      <c r="F79" s="762">
        <v>8.1999999999999993</v>
      </c>
      <c r="G79" s="762">
        <v>0.6</v>
      </c>
      <c r="H79" s="762">
        <v>1.3</v>
      </c>
      <c r="I79" s="762">
        <v>20.2</v>
      </c>
      <c r="J79" s="762">
        <v>31.4</v>
      </c>
      <c r="K79" s="762">
        <v>27.4</v>
      </c>
      <c r="L79" s="762">
        <v>16.100000000000001</v>
      </c>
      <c r="M79" s="762">
        <v>3.1</v>
      </c>
      <c r="N79" s="762">
        <v>0.3</v>
      </c>
      <c r="O79" s="762">
        <f t="shared" si="3"/>
        <v>80.3</v>
      </c>
    </row>
    <row r="80" spans="1:15" s="771" customFormat="1" ht="17" customHeight="1" x14ac:dyDescent="0.2">
      <c r="A80" s="772" t="s">
        <v>48</v>
      </c>
      <c r="B80" s="772" t="s">
        <v>83</v>
      </c>
      <c r="C80" s="774" t="s">
        <v>534</v>
      </c>
      <c r="D80" s="762">
        <v>81</v>
      </c>
      <c r="E80" s="762">
        <v>11.6</v>
      </c>
      <c r="F80" s="762">
        <v>6.9</v>
      </c>
      <c r="G80" s="762">
        <v>0.5</v>
      </c>
      <c r="H80" s="762">
        <v>0.3</v>
      </c>
      <c r="I80" s="762">
        <v>2.2000000000000002</v>
      </c>
      <c r="J80" s="762">
        <v>14.4</v>
      </c>
      <c r="K80" s="762">
        <v>35.6</v>
      </c>
      <c r="L80" s="762">
        <v>34</v>
      </c>
      <c r="M80" s="762">
        <v>12.3</v>
      </c>
      <c r="N80" s="762">
        <v>1.2</v>
      </c>
      <c r="O80" s="762">
        <f t="shared" si="3"/>
        <v>52.5</v>
      </c>
    </row>
    <row r="81" spans="1:15" s="771" customFormat="1" ht="17" customHeight="1" x14ac:dyDescent="0.2">
      <c r="A81" s="772" t="s">
        <v>48</v>
      </c>
      <c r="B81" s="772" t="s">
        <v>133</v>
      </c>
      <c r="C81" s="774" t="s">
        <v>223</v>
      </c>
      <c r="D81" s="762">
        <v>82.5</v>
      </c>
      <c r="E81" s="762">
        <v>8.1999999999999993</v>
      </c>
      <c r="F81" s="762">
        <v>8.8000000000000007</v>
      </c>
      <c r="G81" s="762">
        <v>0.5</v>
      </c>
      <c r="H81" s="762">
        <v>0.2</v>
      </c>
      <c r="I81" s="762">
        <v>1.9</v>
      </c>
      <c r="J81" s="762">
        <v>15.1</v>
      </c>
      <c r="K81" s="762">
        <v>46.3</v>
      </c>
      <c r="L81" s="762">
        <v>25.7</v>
      </c>
      <c r="M81" s="762">
        <v>9.3000000000000007</v>
      </c>
      <c r="N81" s="762">
        <v>1.3</v>
      </c>
      <c r="O81" s="762">
        <v>0.2</v>
      </c>
    </row>
    <row r="82" spans="1:15" s="771" customFormat="1" ht="17" customHeight="1" x14ac:dyDescent="0.2">
      <c r="A82" s="772" t="s">
        <v>48</v>
      </c>
      <c r="B82" s="772" t="s">
        <v>133</v>
      </c>
      <c r="C82" s="774" t="s">
        <v>217</v>
      </c>
      <c r="D82" s="762">
        <v>54.6</v>
      </c>
      <c r="E82" s="762">
        <v>37.6</v>
      </c>
      <c r="F82" s="762">
        <v>6.5</v>
      </c>
      <c r="G82" s="762">
        <v>1.2</v>
      </c>
      <c r="H82" s="762">
        <v>0.2</v>
      </c>
      <c r="I82" s="762">
        <v>1.7</v>
      </c>
      <c r="J82" s="762">
        <v>8.8000000000000007</v>
      </c>
      <c r="K82" s="762">
        <v>18.7</v>
      </c>
      <c r="L82" s="762">
        <v>29.5</v>
      </c>
      <c r="M82" s="762">
        <v>32.299999999999997</v>
      </c>
      <c r="N82" s="762">
        <v>8.6999999999999993</v>
      </c>
      <c r="O82" s="762">
        <v>0.1</v>
      </c>
    </row>
    <row r="83" spans="1:15" s="771" customFormat="1" ht="17" customHeight="1" x14ac:dyDescent="0.2">
      <c r="A83" s="772" t="s">
        <v>48</v>
      </c>
      <c r="B83" s="772" t="s">
        <v>133</v>
      </c>
      <c r="C83" s="774" t="s">
        <v>575</v>
      </c>
      <c r="D83" s="762">
        <v>86.4</v>
      </c>
      <c r="E83" s="762">
        <v>6.9</v>
      </c>
      <c r="F83" s="762">
        <v>6</v>
      </c>
      <c r="G83" s="762">
        <v>0.7</v>
      </c>
      <c r="H83" s="762">
        <v>0.2</v>
      </c>
      <c r="I83" s="762">
        <v>1.2</v>
      </c>
      <c r="J83" s="762">
        <v>6.1</v>
      </c>
      <c r="K83" s="762">
        <v>13.7</v>
      </c>
      <c r="L83" s="762">
        <v>30.5</v>
      </c>
      <c r="M83" s="762">
        <v>43.5</v>
      </c>
      <c r="N83" s="762">
        <v>4.7</v>
      </c>
      <c r="O83" s="762">
        <f>SUM(H83:K83)</f>
        <v>21.2</v>
      </c>
    </row>
    <row r="84" spans="1:15" s="771" customFormat="1" ht="17" customHeight="1" x14ac:dyDescent="0.2">
      <c r="A84" s="772" t="s">
        <v>48</v>
      </c>
      <c r="B84" s="772" t="s">
        <v>133</v>
      </c>
      <c r="C84" s="774" t="s">
        <v>134</v>
      </c>
      <c r="D84" s="762">
        <v>80.5</v>
      </c>
      <c r="E84" s="762">
        <v>12.2</v>
      </c>
      <c r="F84" s="762">
        <v>6.8</v>
      </c>
      <c r="G84" s="762">
        <v>0.4</v>
      </c>
      <c r="H84" s="762">
        <v>0.3</v>
      </c>
      <c r="I84" s="762">
        <v>1.9</v>
      </c>
      <c r="J84" s="762">
        <v>7.9</v>
      </c>
      <c r="K84" s="762">
        <v>15.9</v>
      </c>
      <c r="L84" s="762">
        <v>29.1</v>
      </c>
      <c r="M84" s="762">
        <v>36.799999999999997</v>
      </c>
      <c r="N84" s="762">
        <v>8</v>
      </c>
      <c r="O84" s="762">
        <v>0.1</v>
      </c>
    </row>
    <row r="85" spans="1:15" s="771" customFormat="1" ht="17" customHeight="1" x14ac:dyDescent="0.2">
      <c r="A85" s="772" t="s">
        <v>48</v>
      </c>
      <c r="B85" s="772" t="s">
        <v>810</v>
      </c>
      <c r="C85" s="774" t="s">
        <v>593</v>
      </c>
      <c r="D85" s="762">
        <v>47.1</v>
      </c>
      <c r="E85" s="762">
        <v>44.5</v>
      </c>
      <c r="F85" s="762">
        <v>6.5</v>
      </c>
      <c r="G85" s="762">
        <v>1.9</v>
      </c>
      <c r="H85" s="762">
        <v>0.1</v>
      </c>
      <c r="I85" s="762">
        <v>1.1000000000000001</v>
      </c>
      <c r="J85" s="762">
        <v>10.1</v>
      </c>
      <c r="K85" s="762">
        <v>24.8</v>
      </c>
      <c r="L85" s="762">
        <v>31.8</v>
      </c>
      <c r="M85" s="762">
        <v>27.9</v>
      </c>
      <c r="N85" s="762">
        <v>4.2</v>
      </c>
      <c r="O85" s="762">
        <f>SUM(H85+I85+J85+K85)</f>
        <v>36.1</v>
      </c>
    </row>
    <row r="86" spans="1:15" s="771" customFormat="1" ht="17" customHeight="1" x14ac:dyDescent="0.2">
      <c r="A86" s="772" t="s">
        <v>48</v>
      </c>
      <c r="B86" s="772" t="s">
        <v>810</v>
      </c>
      <c r="C86" s="774" t="s">
        <v>595</v>
      </c>
      <c r="D86" s="762">
        <v>26.4</v>
      </c>
      <c r="E86" s="762">
        <v>67.400000000000006</v>
      </c>
      <c r="F86" s="762">
        <v>5</v>
      </c>
      <c r="G86" s="762">
        <v>1.2</v>
      </c>
      <c r="H86" s="762">
        <v>0.1</v>
      </c>
      <c r="I86" s="762">
        <v>1.1000000000000001</v>
      </c>
      <c r="J86" s="762">
        <v>7.7</v>
      </c>
      <c r="K86" s="762">
        <v>24.8</v>
      </c>
      <c r="L86" s="762">
        <v>42.1</v>
      </c>
      <c r="M86" s="762">
        <v>21.9</v>
      </c>
      <c r="N86" s="762">
        <v>2.2000000000000002</v>
      </c>
      <c r="O86" s="762">
        <f t="shared" ref="O86:O112" si="4">SUM(H86:K86)</f>
        <v>33.700000000000003</v>
      </c>
    </row>
    <row r="87" spans="1:15" s="771" customFormat="1" ht="17" customHeight="1" x14ac:dyDescent="0.2">
      <c r="A87" s="772" t="s">
        <v>48</v>
      </c>
      <c r="B87" s="772" t="s">
        <v>810</v>
      </c>
      <c r="C87" s="774" t="s">
        <v>654</v>
      </c>
      <c r="D87" s="762">
        <v>4.2</v>
      </c>
      <c r="E87" s="762">
        <v>87.7</v>
      </c>
      <c r="F87" s="762">
        <v>7</v>
      </c>
      <c r="G87" s="762">
        <v>1</v>
      </c>
      <c r="H87" s="762">
        <v>0.1</v>
      </c>
      <c r="I87" s="762">
        <v>2.6</v>
      </c>
      <c r="J87" s="762">
        <v>16.899999999999999</v>
      </c>
      <c r="K87" s="762">
        <v>39.4</v>
      </c>
      <c r="L87" s="762">
        <v>28.9</v>
      </c>
      <c r="M87" s="762">
        <v>11.1</v>
      </c>
      <c r="N87" s="762">
        <v>0.9</v>
      </c>
      <c r="O87" s="762">
        <f t="shared" si="4"/>
        <v>59</v>
      </c>
    </row>
    <row r="88" spans="1:15" s="771" customFormat="1" ht="17" customHeight="1" x14ac:dyDescent="0.2">
      <c r="A88" s="772" t="s">
        <v>48</v>
      </c>
      <c r="B88" s="772" t="s">
        <v>810</v>
      </c>
      <c r="C88" s="774" t="s">
        <v>694</v>
      </c>
      <c r="D88" s="762">
        <v>52.8</v>
      </c>
      <c r="E88" s="762">
        <v>40.299999999999997</v>
      </c>
      <c r="F88" s="762">
        <v>4.5</v>
      </c>
      <c r="G88" s="762">
        <v>2.4</v>
      </c>
      <c r="H88" s="762">
        <v>0</v>
      </c>
      <c r="I88" s="762">
        <v>1.5</v>
      </c>
      <c r="J88" s="762">
        <v>10.8</v>
      </c>
      <c r="K88" s="762">
        <v>27.4</v>
      </c>
      <c r="L88" s="762">
        <v>30.2</v>
      </c>
      <c r="M88" s="762">
        <v>25.4</v>
      </c>
      <c r="N88" s="762">
        <v>4.5999999999999996</v>
      </c>
      <c r="O88" s="762">
        <f t="shared" si="4"/>
        <v>39.700000000000003</v>
      </c>
    </row>
    <row r="89" spans="1:15" s="771" customFormat="1" ht="17" customHeight="1" x14ac:dyDescent="0.2">
      <c r="A89" s="772" t="s">
        <v>48</v>
      </c>
      <c r="B89" s="772" t="s">
        <v>810</v>
      </c>
      <c r="C89" s="774" t="s">
        <v>665</v>
      </c>
      <c r="D89" s="762">
        <v>61.4</v>
      </c>
      <c r="E89" s="762">
        <v>32.200000000000003</v>
      </c>
      <c r="F89" s="762">
        <v>5.9</v>
      </c>
      <c r="G89" s="762">
        <v>0.5</v>
      </c>
      <c r="H89" s="762">
        <v>0.2</v>
      </c>
      <c r="I89" s="762">
        <v>1.4</v>
      </c>
      <c r="J89" s="762">
        <v>8</v>
      </c>
      <c r="K89" s="762">
        <v>19.2</v>
      </c>
      <c r="L89" s="762">
        <v>33.799999999999997</v>
      </c>
      <c r="M89" s="762">
        <v>34.299999999999997</v>
      </c>
      <c r="N89" s="762">
        <v>3.2</v>
      </c>
      <c r="O89" s="762">
        <f t="shared" si="4"/>
        <v>28.799999999999997</v>
      </c>
    </row>
    <row r="90" spans="1:15" s="771" customFormat="1" ht="17" customHeight="1" x14ac:dyDescent="0.2">
      <c r="A90" s="772" t="s">
        <v>48</v>
      </c>
      <c r="B90" s="772" t="s">
        <v>810</v>
      </c>
      <c r="C90" s="774" t="s">
        <v>705</v>
      </c>
      <c r="D90" s="762">
        <v>4.0999999999999996</v>
      </c>
      <c r="E90" s="762">
        <v>88.5</v>
      </c>
      <c r="F90" s="762">
        <v>6.3</v>
      </c>
      <c r="G90" s="762">
        <v>1</v>
      </c>
      <c r="H90" s="762">
        <v>0.5</v>
      </c>
      <c r="I90" s="762">
        <v>2.4</v>
      </c>
      <c r="J90" s="762">
        <v>18.2</v>
      </c>
      <c r="K90" s="762">
        <v>39.200000000000003</v>
      </c>
      <c r="L90" s="762">
        <v>30.1</v>
      </c>
      <c r="M90" s="762">
        <v>8.5</v>
      </c>
      <c r="N90" s="762">
        <v>1</v>
      </c>
      <c r="O90" s="762">
        <f t="shared" si="4"/>
        <v>60.3</v>
      </c>
    </row>
    <row r="91" spans="1:15" s="771" customFormat="1" ht="17" customHeight="1" x14ac:dyDescent="0.2">
      <c r="A91" s="772" t="s">
        <v>48</v>
      </c>
      <c r="B91" s="772" t="s">
        <v>810</v>
      </c>
      <c r="C91" s="774" t="s">
        <v>707</v>
      </c>
      <c r="D91" s="762">
        <v>79</v>
      </c>
      <c r="E91" s="762">
        <v>14.3</v>
      </c>
      <c r="F91" s="762">
        <v>5.8</v>
      </c>
      <c r="G91" s="762">
        <v>0.9</v>
      </c>
      <c r="H91" s="762">
        <v>0.9</v>
      </c>
      <c r="I91" s="762">
        <v>5</v>
      </c>
      <c r="J91" s="762">
        <v>16.5</v>
      </c>
      <c r="K91" s="762">
        <v>30.4</v>
      </c>
      <c r="L91" s="762">
        <v>26.1</v>
      </c>
      <c r="M91" s="762">
        <v>18.5</v>
      </c>
      <c r="N91" s="762">
        <v>2.5</v>
      </c>
      <c r="O91" s="762">
        <f t="shared" si="4"/>
        <v>52.8</v>
      </c>
    </row>
    <row r="92" spans="1:15" s="771" customFormat="1" ht="17" customHeight="1" x14ac:dyDescent="0.2">
      <c r="A92" s="772" t="s">
        <v>747</v>
      </c>
      <c r="B92" s="772" t="s">
        <v>748</v>
      </c>
      <c r="C92" s="774" t="s">
        <v>749</v>
      </c>
      <c r="D92" s="765">
        <v>0.24299999999999999</v>
      </c>
      <c r="E92" s="765">
        <v>0.749</v>
      </c>
      <c r="F92" s="765">
        <v>8.9999999999999993E-3</v>
      </c>
      <c r="G92" s="765">
        <v>0</v>
      </c>
      <c r="H92" s="765">
        <v>0</v>
      </c>
      <c r="I92" s="765">
        <v>0</v>
      </c>
      <c r="J92" s="765">
        <v>4.2999999999999997E-2</v>
      </c>
      <c r="K92" s="765">
        <v>0.157</v>
      </c>
      <c r="L92" s="765">
        <v>0.23799999999999999</v>
      </c>
      <c r="M92" s="765">
        <v>0.50600000000000001</v>
      </c>
      <c r="N92" s="765">
        <v>5.5E-2</v>
      </c>
      <c r="O92" s="765">
        <f t="shared" si="4"/>
        <v>0.2</v>
      </c>
    </row>
    <row r="93" spans="1:15" s="771" customFormat="1" ht="17" customHeight="1" x14ac:dyDescent="0.2">
      <c r="A93" s="772" t="s">
        <v>747</v>
      </c>
      <c r="B93" s="772" t="s">
        <v>748</v>
      </c>
      <c r="C93" s="774" t="s">
        <v>752</v>
      </c>
      <c r="D93" s="765">
        <v>0.25700000000000001</v>
      </c>
      <c r="E93" s="765">
        <v>0.55400000000000005</v>
      </c>
      <c r="F93" s="765">
        <v>0.188</v>
      </c>
      <c r="G93" s="765">
        <v>0</v>
      </c>
      <c r="H93" s="765">
        <v>0</v>
      </c>
      <c r="I93" s="765">
        <v>6.4000000000000001E-2</v>
      </c>
      <c r="J93" s="765">
        <v>0.13400000000000001</v>
      </c>
      <c r="K93" s="765">
        <v>7.3999999999999996E-2</v>
      </c>
      <c r="L93" s="765">
        <v>0.23300000000000001</v>
      </c>
      <c r="M93" s="765">
        <v>0.27200000000000002</v>
      </c>
      <c r="N93" s="765">
        <v>0.223</v>
      </c>
      <c r="O93" s="765">
        <f t="shared" si="4"/>
        <v>0.27200000000000002</v>
      </c>
    </row>
    <row r="94" spans="1:15" s="771" customFormat="1" ht="17" customHeight="1" x14ac:dyDescent="0.2">
      <c r="A94" s="772" t="s">
        <v>747</v>
      </c>
      <c r="B94" s="772" t="s">
        <v>748</v>
      </c>
      <c r="C94" s="774" t="s">
        <v>754</v>
      </c>
      <c r="D94" s="765">
        <v>0.52</v>
      </c>
      <c r="E94" s="765">
        <v>0.42899999999999999</v>
      </c>
      <c r="F94" s="765">
        <v>0.04</v>
      </c>
      <c r="G94" s="765">
        <v>1.0999999999999999E-2</v>
      </c>
      <c r="H94" s="765">
        <v>0</v>
      </c>
      <c r="I94" s="765">
        <v>1.4999999999999999E-2</v>
      </c>
      <c r="J94" s="765">
        <v>0.05</v>
      </c>
      <c r="K94" s="765">
        <v>0.14799999999999999</v>
      </c>
      <c r="L94" s="765">
        <v>0.36299999999999999</v>
      </c>
      <c r="M94" s="765">
        <v>0.38500000000000001</v>
      </c>
      <c r="N94" s="765">
        <v>3.7999999999999999E-2</v>
      </c>
      <c r="O94" s="765">
        <f t="shared" si="4"/>
        <v>0.21299999999999999</v>
      </c>
    </row>
    <row r="95" spans="1:15" s="771" customFormat="1" ht="17" customHeight="1" x14ac:dyDescent="0.2">
      <c r="A95" s="772" t="s">
        <v>747</v>
      </c>
      <c r="B95" s="772" t="s">
        <v>748</v>
      </c>
      <c r="C95" s="774" t="s">
        <v>756</v>
      </c>
      <c r="D95" s="765">
        <v>0.81299999999999994</v>
      </c>
      <c r="E95" s="765">
        <v>0.13500000000000001</v>
      </c>
      <c r="F95" s="765">
        <v>4.2000000000000003E-2</v>
      </c>
      <c r="G95" s="765">
        <v>0.01</v>
      </c>
      <c r="H95" s="765">
        <v>0</v>
      </c>
      <c r="I95" s="765">
        <v>0</v>
      </c>
      <c r="J95" s="765">
        <v>5.1999999999999998E-2</v>
      </c>
      <c r="K95" s="765">
        <v>0.30199999999999999</v>
      </c>
      <c r="L95" s="765">
        <v>0.437</v>
      </c>
      <c r="M95" s="765">
        <v>0.19800000000000001</v>
      </c>
      <c r="N95" s="765">
        <v>0.01</v>
      </c>
      <c r="O95" s="765">
        <f t="shared" si="4"/>
        <v>0.35399999999999998</v>
      </c>
    </row>
    <row r="96" spans="1:15" s="771" customFormat="1" ht="17" customHeight="1" x14ac:dyDescent="0.2">
      <c r="A96" s="772" t="s">
        <v>747</v>
      </c>
      <c r="B96" s="772" t="s">
        <v>748</v>
      </c>
      <c r="C96" s="774" t="s">
        <v>758</v>
      </c>
      <c r="D96" s="765">
        <v>0.52300000000000002</v>
      </c>
      <c r="E96" s="765">
        <v>0.38500000000000001</v>
      </c>
      <c r="F96" s="765">
        <v>9.1999999999999998E-2</v>
      </c>
      <c r="G96" s="765">
        <v>0</v>
      </c>
      <c r="H96" s="765">
        <v>0</v>
      </c>
      <c r="I96" s="765">
        <v>0</v>
      </c>
      <c r="J96" s="765">
        <v>9.1999999999999998E-2</v>
      </c>
      <c r="K96" s="765">
        <v>0.185</v>
      </c>
      <c r="L96" s="765">
        <v>0.39200000000000002</v>
      </c>
      <c r="M96" s="765">
        <v>0.23799999999999999</v>
      </c>
      <c r="N96" s="765">
        <v>3.7999999999999999E-2</v>
      </c>
      <c r="O96" s="765">
        <f t="shared" si="4"/>
        <v>0.27700000000000002</v>
      </c>
    </row>
    <row r="97" spans="1:15" s="771" customFormat="1" ht="17" customHeight="1" x14ac:dyDescent="0.2">
      <c r="A97" s="772" t="s">
        <v>747</v>
      </c>
      <c r="B97" s="772" t="s">
        <v>760</v>
      </c>
      <c r="C97" s="774" t="s">
        <v>761</v>
      </c>
      <c r="D97" s="765">
        <v>4.8000000000000001E-2</v>
      </c>
      <c r="E97" s="765">
        <v>0.91800000000000004</v>
      </c>
      <c r="F97" s="765">
        <v>3.3000000000000002E-2</v>
      </c>
      <c r="G97" s="765">
        <v>0</v>
      </c>
      <c r="H97" s="765">
        <v>1E-3</v>
      </c>
      <c r="I97" s="765">
        <v>2.5000000000000001E-2</v>
      </c>
      <c r="J97" s="765">
        <v>0.182</v>
      </c>
      <c r="K97" s="765">
        <v>0.32400000000000001</v>
      </c>
      <c r="L97" s="765">
        <v>0.27600000000000002</v>
      </c>
      <c r="M97" s="765">
        <v>0.17</v>
      </c>
      <c r="N97" s="765">
        <v>2.1000000000000001E-2</v>
      </c>
      <c r="O97" s="765">
        <f t="shared" si="4"/>
        <v>0.53200000000000003</v>
      </c>
    </row>
    <row r="98" spans="1:15" s="771" customFormat="1" ht="17" customHeight="1" x14ac:dyDescent="0.2">
      <c r="A98" s="772" t="s">
        <v>747</v>
      </c>
      <c r="B98" s="772" t="s">
        <v>763</v>
      </c>
      <c r="C98" s="774" t="s">
        <v>764</v>
      </c>
      <c r="D98" s="765">
        <v>0</v>
      </c>
      <c r="E98" s="765">
        <v>1</v>
      </c>
      <c r="F98" s="765">
        <v>0</v>
      </c>
      <c r="G98" s="765">
        <v>0</v>
      </c>
      <c r="H98" s="765">
        <v>0</v>
      </c>
      <c r="I98" s="765">
        <v>0</v>
      </c>
      <c r="J98" s="765">
        <v>0</v>
      </c>
      <c r="K98" s="765">
        <v>0</v>
      </c>
      <c r="L98" s="765">
        <v>1</v>
      </c>
      <c r="M98" s="765">
        <v>0</v>
      </c>
      <c r="N98" s="765">
        <v>0</v>
      </c>
      <c r="O98" s="765">
        <f t="shared" si="4"/>
        <v>0</v>
      </c>
    </row>
    <row r="99" spans="1:15" s="771" customFormat="1" ht="17" customHeight="1" x14ac:dyDescent="0.2">
      <c r="A99" s="772" t="s">
        <v>747</v>
      </c>
      <c r="B99" s="772" t="s">
        <v>763</v>
      </c>
      <c r="C99" s="774" t="s">
        <v>766</v>
      </c>
      <c r="D99" s="765">
        <v>0.91100000000000003</v>
      </c>
      <c r="E99" s="765">
        <v>0.05</v>
      </c>
      <c r="F99" s="765">
        <v>3.5000000000000003E-2</v>
      </c>
      <c r="G99" s="765">
        <v>3.0000000000000001E-3</v>
      </c>
      <c r="H99" s="765">
        <v>0</v>
      </c>
      <c r="I99" s="765">
        <v>1E-3</v>
      </c>
      <c r="J99" s="765">
        <v>3.7999999999999999E-2</v>
      </c>
      <c r="K99" s="765">
        <v>0.109</v>
      </c>
      <c r="L99" s="765">
        <v>0.155</v>
      </c>
      <c r="M99" s="765">
        <v>0.57099999999999995</v>
      </c>
      <c r="N99" s="765">
        <v>0.126</v>
      </c>
      <c r="O99" s="765">
        <f t="shared" si="4"/>
        <v>0.14799999999999999</v>
      </c>
    </row>
    <row r="100" spans="1:15" s="771" customFormat="1" ht="17" customHeight="1" x14ac:dyDescent="0.2">
      <c r="A100" s="772" t="s">
        <v>747</v>
      </c>
      <c r="B100" s="772" t="s">
        <v>763</v>
      </c>
      <c r="C100" s="774" t="s">
        <v>768</v>
      </c>
      <c r="D100" s="765">
        <v>0.2</v>
      </c>
      <c r="E100" s="765">
        <v>0.72</v>
      </c>
      <c r="F100" s="765">
        <v>0.08</v>
      </c>
      <c r="G100" s="765">
        <v>0</v>
      </c>
      <c r="H100" s="765">
        <v>0</v>
      </c>
      <c r="I100" s="765">
        <v>0</v>
      </c>
      <c r="J100" s="765">
        <v>0.04</v>
      </c>
      <c r="K100" s="765">
        <v>0</v>
      </c>
      <c r="L100" s="765">
        <v>0.76</v>
      </c>
      <c r="M100" s="765">
        <v>0.12</v>
      </c>
      <c r="N100" s="765">
        <v>0.08</v>
      </c>
      <c r="O100" s="765">
        <f t="shared" si="4"/>
        <v>0.04</v>
      </c>
    </row>
    <row r="101" spans="1:15" s="771" customFormat="1" ht="17" customHeight="1" x14ac:dyDescent="0.2">
      <c r="A101" s="772" t="s">
        <v>747</v>
      </c>
      <c r="B101" s="772" t="s">
        <v>770</v>
      </c>
      <c r="C101" s="774" t="s">
        <v>771</v>
      </c>
      <c r="D101" s="765">
        <v>0.72699999999999998</v>
      </c>
      <c r="E101" s="765">
        <v>4.4999999999999998E-2</v>
      </c>
      <c r="F101" s="765">
        <v>0</v>
      </c>
      <c r="G101" s="765">
        <v>0.22700000000000001</v>
      </c>
      <c r="H101" s="765">
        <v>0</v>
      </c>
      <c r="I101" s="765">
        <v>0</v>
      </c>
      <c r="J101" s="765">
        <v>4.4999999999999998E-2</v>
      </c>
      <c r="K101" s="765">
        <v>0.36399999999999999</v>
      </c>
      <c r="L101" s="765">
        <v>0.318</v>
      </c>
      <c r="M101" s="765">
        <v>0</v>
      </c>
      <c r="N101" s="765">
        <v>0.27300000000000002</v>
      </c>
      <c r="O101" s="765">
        <f t="shared" si="4"/>
        <v>0.40899999999999997</v>
      </c>
    </row>
    <row r="102" spans="1:15" s="771" customFormat="1" ht="17" customHeight="1" x14ac:dyDescent="0.2">
      <c r="A102" s="772" t="s">
        <v>747</v>
      </c>
      <c r="B102" s="772" t="s">
        <v>770</v>
      </c>
      <c r="C102" s="774" t="s">
        <v>773</v>
      </c>
      <c r="D102" s="765" t="s">
        <v>811</v>
      </c>
      <c r="E102" s="765" t="s">
        <v>812</v>
      </c>
      <c r="F102" s="765" t="s">
        <v>813</v>
      </c>
      <c r="G102" s="765" t="s">
        <v>814</v>
      </c>
      <c r="H102" s="765" t="s">
        <v>815</v>
      </c>
      <c r="I102" s="765" t="s">
        <v>813</v>
      </c>
      <c r="J102" s="765" t="s">
        <v>816</v>
      </c>
      <c r="K102" s="765" t="s">
        <v>817</v>
      </c>
      <c r="L102" s="765" t="s">
        <v>818</v>
      </c>
      <c r="M102" s="765" t="s">
        <v>819</v>
      </c>
      <c r="N102" s="765" t="s">
        <v>820</v>
      </c>
      <c r="O102" s="765">
        <f t="shared" si="4"/>
        <v>0</v>
      </c>
    </row>
    <row r="103" spans="1:15" s="771" customFormat="1" ht="17" customHeight="1" x14ac:dyDescent="0.2">
      <c r="A103" s="772" t="s">
        <v>747</v>
      </c>
      <c r="B103" s="772" t="s">
        <v>775</v>
      </c>
      <c r="C103" s="774" t="s">
        <v>776</v>
      </c>
      <c r="D103" s="765" t="s">
        <v>821</v>
      </c>
      <c r="E103" s="765" t="s">
        <v>822</v>
      </c>
      <c r="F103" s="765" t="s">
        <v>823</v>
      </c>
      <c r="G103" s="765" t="s">
        <v>824</v>
      </c>
      <c r="H103" s="765" t="s">
        <v>824</v>
      </c>
      <c r="I103" s="765" t="s">
        <v>825</v>
      </c>
      <c r="J103" s="765" t="s">
        <v>826</v>
      </c>
      <c r="K103" s="765" t="s">
        <v>827</v>
      </c>
      <c r="L103" s="765" t="s">
        <v>828</v>
      </c>
      <c r="M103" s="765" t="s">
        <v>829</v>
      </c>
      <c r="N103" s="765" t="s">
        <v>825</v>
      </c>
      <c r="O103" s="765">
        <f t="shared" si="4"/>
        <v>0</v>
      </c>
    </row>
    <row r="104" spans="1:15" s="771" customFormat="1" ht="17" customHeight="1" x14ac:dyDescent="0.2">
      <c r="A104" s="772" t="s">
        <v>747</v>
      </c>
      <c r="B104" s="772" t="s">
        <v>778</v>
      </c>
      <c r="C104" s="774" t="s">
        <v>779</v>
      </c>
      <c r="D104" s="765">
        <v>0.14299999999999999</v>
      </c>
      <c r="E104" s="765">
        <v>0.81799999999999995</v>
      </c>
      <c r="F104" s="765">
        <v>3.6999999999999998E-2</v>
      </c>
      <c r="G104" s="765">
        <v>2E-3</v>
      </c>
      <c r="H104" s="765">
        <v>0</v>
      </c>
      <c r="I104" s="765">
        <v>6.0000000000000001E-3</v>
      </c>
      <c r="J104" s="765">
        <v>2.9000000000000001E-2</v>
      </c>
      <c r="K104" s="765">
        <v>0.19600000000000001</v>
      </c>
      <c r="L104" s="765">
        <v>0.34599999999999997</v>
      </c>
      <c r="M104" s="765">
        <v>0.38400000000000001</v>
      </c>
      <c r="N104" s="765">
        <v>3.7999999999999999E-2</v>
      </c>
      <c r="O104" s="765">
        <f t="shared" si="4"/>
        <v>0.23100000000000001</v>
      </c>
    </row>
    <row r="105" spans="1:15" s="771" customFormat="1" ht="17" customHeight="1" x14ac:dyDescent="0.2">
      <c r="A105" s="772" t="s">
        <v>747</v>
      </c>
      <c r="B105" s="772" t="s">
        <v>781</v>
      </c>
      <c r="C105" s="774" t="s">
        <v>781</v>
      </c>
      <c r="D105" s="765">
        <v>0.27900000000000003</v>
      </c>
      <c r="E105" s="765">
        <v>0.72099999999999997</v>
      </c>
      <c r="F105" s="765">
        <v>0</v>
      </c>
      <c r="G105" s="765">
        <v>0</v>
      </c>
      <c r="H105" s="765">
        <v>0</v>
      </c>
      <c r="I105" s="765">
        <v>0</v>
      </c>
      <c r="J105" s="765">
        <v>0.14000000000000001</v>
      </c>
      <c r="K105" s="765">
        <v>0.14000000000000001</v>
      </c>
      <c r="L105" s="765">
        <v>0.186</v>
      </c>
      <c r="M105" s="765">
        <v>0.53500000000000003</v>
      </c>
      <c r="N105" s="765">
        <v>0</v>
      </c>
      <c r="O105" s="765">
        <f t="shared" si="4"/>
        <v>0.28000000000000003</v>
      </c>
    </row>
    <row r="106" spans="1:15" s="771" customFormat="1" ht="17" customHeight="1" x14ac:dyDescent="0.2">
      <c r="A106" s="772" t="s">
        <v>747</v>
      </c>
      <c r="B106" s="772" t="s">
        <v>747</v>
      </c>
      <c r="C106" s="774" t="s">
        <v>784</v>
      </c>
      <c r="D106" s="765">
        <v>0.45300000000000001</v>
      </c>
      <c r="E106" s="765">
        <v>0.34699999999999998</v>
      </c>
      <c r="F106" s="765">
        <v>0.126</v>
      </c>
      <c r="G106" s="765">
        <v>7.3999999999999996E-2</v>
      </c>
      <c r="H106" s="765">
        <v>0</v>
      </c>
      <c r="I106" s="765">
        <v>0</v>
      </c>
      <c r="J106" s="765">
        <v>0.105</v>
      </c>
      <c r="K106" s="765">
        <v>0.6</v>
      </c>
      <c r="L106" s="765">
        <v>0.11600000000000001</v>
      </c>
      <c r="M106" s="765">
        <v>0.14699999999999999</v>
      </c>
      <c r="N106" s="765">
        <v>3.2000000000000001E-2</v>
      </c>
      <c r="O106" s="765">
        <f t="shared" si="4"/>
        <v>0.70499999999999996</v>
      </c>
    </row>
    <row r="107" spans="1:15" s="771" customFormat="1" ht="17" customHeight="1" x14ac:dyDescent="0.2">
      <c r="A107" s="772" t="s">
        <v>747</v>
      </c>
      <c r="B107" s="772" t="s">
        <v>786</v>
      </c>
      <c r="C107" s="774" t="s">
        <v>787</v>
      </c>
      <c r="D107" s="765" t="s">
        <v>830</v>
      </c>
      <c r="E107" s="765" t="s">
        <v>831</v>
      </c>
      <c r="F107" s="765" t="s">
        <v>832</v>
      </c>
      <c r="G107" s="765" t="s">
        <v>833</v>
      </c>
      <c r="H107" s="765" t="s">
        <v>834</v>
      </c>
      <c r="I107" s="765" t="s">
        <v>833</v>
      </c>
      <c r="J107" s="765" t="s">
        <v>835</v>
      </c>
      <c r="K107" s="765" t="s">
        <v>836</v>
      </c>
      <c r="L107" s="765" t="s">
        <v>837</v>
      </c>
      <c r="M107" s="765" t="s">
        <v>838</v>
      </c>
      <c r="N107" s="765" t="s">
        <v>839</v>
      </c>
      <c r="O107" s="765">
        <f t="shared" si="4"/>
        <v>0</v>
      </c>
    </row>
    <row r="108" spans="1:15" s="771" customFormat="1" ht="17" customHeight="1" x14ac:dyDescent="0.2">
      <c r="A108" s="772" t="s">
        <v>747</v>
      </c>
      <c r="B108" s="772" t="s">
        <v>789</v>
      </c>
      <c r="C108" s="774" t="s">
        <v>790</v>
      </c>
      <c r="D108" s="765" t="s">
        <v>840</v>
      </c>
      <c r="E108" s="765" t="s">
        <v>841</v>
      </c>
      <c r="F108" s="765" t="s">
        <v>842</v>
      </c>
      <c r="G108" s="765" t="s">
        <v>832</v>
      </c>
      <c r="H108" s="765" t="s">
        <v>813</v>
      </c>
      <c r="I108" s="765" t="s">
        <v>843</v>
      </c>
      <c r="J108" s="765" t="s">
        <v>844</v>
      </c>
      <c r="K108" s="765" t="s">
        <v>845</v>
      </c>
      <c r="L108" s="765" t="s">
        <v>846</v>
      </c>
      <c r="M108" s="765" t="s">
        <v>847</v>
      </c>
      <c r="N108" s="765" t="s">
        <v>848</v>
      </c>
      <c r="O108" s="765">
        <f t="shared" si="4"/>
        <v>0</v>
      </c>
    </row>
    <row r="109" spans="1:15" s="771" customFormat="1" ht="17" customHeight="1" x14ac:dyDescent="0.2">
      <c r="A109" s="772" t="s">
        <v>747</v>
      </c>
      <c r="B109" s="772" t="s">
        <v>792</v>
      </c>
      <c r="C109" s="774" t="s">
        <v>793</v>
      </c>
      <c r="D109" s="765">
        <v>6.9000000000000006E-2</v>
      </c>
      <c r="E109" s="765">
        <v>0.86599999999999999</v>
      </c>
      <c r="F109" s="765">
        <v>5.0999999999999997E-2</v>
      </c>
      <c r="G109" s="765">
        <v>1.4E-2</v>
      </c>
      <c r="H109" s="765">
        <v>3.0000000000000001E-3</v>
      </c>
      <c r="I109" s="765">
        <v>1.7000000000000001E-2</v>
      </c>
      <c r="J109" s="765">
        <v>7.2999999999999995E-2</v>
      </c>
      <c r="K109" s="765">
        <v>0.248</v>
      </c>
      <c r="L109" s="765">
        <v>0.315</v>
      </c>
      <c r="M109" s="765">
        <v>0.28899999999999998</v>
      </c>
      <c r="N109" s="765">
        <v>5.3999999999999999E-2</v>
      </c>
      <c r="O109" s="765">
        <f t="shared" si="4"/>
        <v>0.34099999999999997</v>
      </c>
    </row>
    <row r="110" spans="1:15" s="771" customFormat="1" ht="17" customHeight="1" x14ac:dyDescent="0.2">
      <c r="A110" s="772" t="s">
        <v>747</v>
      </c>
      <c r="B110" s="772" t="s">
        <v>795</v>
      </c>
      <c r="C110" s="774" t="s">
        <v>796</v>
      </c>
      <c r="D110" s="765">
        <v>0.55500000000000005</v>
      </c>
      <c r="E110" s="765">
        <v>0.38500000000000001</v>
      </c>
      <c r="F110" s="765">
        <v>4.3999999999999997E-2</v>
      </c>
      <c r="G110" s="765">
        <v>1.6E-2</v>
      </c>
      <c r="H110" s="765">
        <v>1E-3</v>
      </c>
      <c r="I110" s="765">
        <v>5.0000000000000001E-3</v>
      </c>
      <c r="J110" s="765">
        <v>4.7E-2</v>
      </c>
      <c r="K110" s="765">
        <v>0.16</v>
      </c>
      <c r="L110" s="765">
        <v>0.32700000000000001</v>
      </c>
      <c r="M110" s="765">
        <v>0.38900000000000001</v>
      </c>
      <c r="N110" s="765">
        <v>6.7000000000000004E-2</v>
      </c>
      <c r="O110" s="765">
        <f t="shared" si="4"/>
        <v>0.21299999999999999</v>
      </c>
    </row>
    <row r="111" spans="1:15" s="771" customFormat="1" ht="17" customHeight="1" x14ac:dyDescent="0.2">
      <c r="A111" s="772" t="s">
        <v>747</v>
      </c>
      <c r="B111" s="772" t="s">
        <v>798</v>
      </c>
      <c r="C111" s="774" t="s">
        <v>799</v>
      </c>
      <c r="D111" s="765">
        <v>0.91100000000000003</v>
      </c>
      <c r="E111" s="765">
        <v>4.8000000000000001E-2</v>
      </c>
      <c r="F111" s="765">
        <v>4.2000000000000003E-2</v>
      </c>
      <c r="G111" s="765">
        <v>0</v>
      </c>
      <c r="H111" s="765">
        <v>0</v>
      </c>
      <c r="I111" s="765">
        <v>3.0000000000000001E-3</v>
      </c>
      <c r="J111" s="765">
        <v>6.8000000000000005E-2</v>
      </c>
      <c r="K111" s="765">
        <v>9.1999999999999998E-2</v>
      </c>
      <c r="L111" s="765">
        <v>0.14899999999999999</v>
      </c>
      <c r="M111" s="765">
        <v>0.56499999999999995</v>
      </c>
      <c r="N111" s="765">
        <v>0.122</v>
      </c>
      <c r="O111" s="765">
        <f t="shared" si="4"/>
        <v>0.16300000000000001</v>
      </c>
    </row>
    <row r="112" spans="1:15" s="771" customFormat="1" ht="17" customHeight="1" x14ac:dyDescent="0.2">
      <c r="A112" s="772" t="s">
        <v>747</v>
      </c>
      <c r="B112" s="772" t="s">
        <v>373</v>
      </c>
      <c r="C112" s="774" t="s">
        <v>373</v>
      </c>
      <c r="D112" s="765">
        <v>0.16700000000000001</v>
      </c>
      <c r="E112" s="765">
        <v>0.83299999999999996</v>
      </c>
      <c r="F112" s="765">
        <v>0</v>
      </c>
      <c r="G112" s="765">
        <v>0</v>
      </c>
      <c r="H112" s="765">
        <v>0</v>
      </c>
      <c r="I112" s="765">
        <v>0</v>
      </c>
      <c r="J112" s="765">
        <v>0</v>
      </c>
      <c r="K112" s="765">
        <v>0.83299999999999996</v>
      </c>
      <c r="L112" s="765">
        <v>0.16700000000000001</v>
      </c>
      <c r="M112" s="765">
        <v>0</v>
      </c>
      <c r="N112" s="765">
        <v>0</v>
      </c>
      <c r="O112" s="765">
        <f t="shared" si="4"/>
        <v>0.83299999999999996</v>
      </c>
    </row>
    <row r="113" spans="1:3" s="771" customFormat="1" ht="17" customHeight="1" x14ac:dyDescent="0.2">
      <c r="A113" s="781"/>
      <c r="B113" s="781"/>
      <c r="C113" s="781"/>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EB2F-1EDC-1441-8F21-B68F934E08E6}">
  <sheetPr filterMode="1"/>
  <dimension ref="A1:AF114"/>
  <sheetViews>
    <sheetView topLeftCell="I1" zoomScale="90" zoomScaleNormal="90" workbookViewId="0">
      <selection activeCell="D3" sqref="D3:D29"/>
    </sheetView>
  </sheetViews>
  <sheetFormatPr baseColWidth="10" defaultRowHeight="15" x14ac:dyDescent="0.2"/>
  <cols>
    <col min="2" max="2" width="27.83203125" bestFit="1" customWidth="1"/>
    <col min="3" max="3" width="18.33203125" bestFit="1" customWidth="1"/>
    <col min="4" max="4" width="19.1640625" bestFit="1" customWidth="1"/>
    <col min="5" max="5" width="4.33203125" customWidth="1"/>
    <col min="7" max="7" width="15" customWidth="1"/>
    <col min="8" max="8" width="50" customWidth="1"/>
    <col min="13" max="13" width="12.6640625" bestFit="1" customWidth="1"/>
    <col min="15" max="15" width="15.1640625" customWidth="1"/>
    <col min="19" max="19" width="26.5" customWidth="1"/>
    <col min="23" max="23" width="10.83203125"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632" t="s">
        <v>12</v>
      </c>
      <c r="J2" s="633" t="s">
        <v>13</v>
      </c>
      <c r="K2" s="159" t="s">
        <v>14</v>
      </c>
      <c r="L2" s="159" t="s">
        <v>15</v>
      </c>
      <c r="M2" s="160" t="s">
        <v>16</v>
      </c>
      <c r="N2" s="159" t="s">
        <v>17</v>
      </c>
      <c r="O2" s="159" t="s">
        <v>18</v>
      </c>
      <c r="P2" s="159" t="s">
        <v>19</v>
      </c>
      <c r="Q2" s="161" t="s">
        <v>20</v>
      </c>
      <c r="R2" s="162" t="s">
        <v>21</v>
      </c>
      <c r="S2" s="162" t="s">
        <v>22</v>
      </c>
      <c r="T2" s="162" t="s">
        <v>23</v>
      </c>
      <c r="U2" s="162" t="s">
        <v>24</v>
      </c>
      <c r="V2" s="163" t="s">
        <v>25</v>
      </c>
      <c r="W2" s="515"/>
      <c r="X2" s="73"/>
      <c r="Y2" s="36"/>
      <c r="Z2" s="36"/>
      <c r="AA2" s="36"/>
      <c r="AB2" s="36"/>
      <c r="AC2" s="36"/>
      <c r="AD2" s="36"/>
      <c r="AE2" s="36"/>
      <c r="AF2" s="36"/>
    </row>
    <row r="3" spans="1:32" x14ac:dyDescent="0.2">
      <c r="A3">
        <v>1</v>
      </c>
      <c r="B3" s="631" t="s">
        <v>524</v>
      </c>
      <c r="C3" s="631" t="s">
        <v>554</v>
      </c>
      <c r="D3" s="631" t="s">
        <v>288</v>
      </c>
      <c r="E3" t="s">
        <v>29</v>
      </c>
      <c r="F3" t="s">
        <v>64</v>
      </c>
      <c r="H3" t="s">
        <v>558</v>
      </c>
      <c r="I3" t="s">
        <v>557</v>
      </c>
      <c r="J3">
        <v>2.0543981481481483E-2</v>
      </c>
      <c r="K3">
        <v>5</v>
      </c>
      <c r="L3" t="s">
        <v>34</v>
      </c>
      <c r="M3" s="747">
        <v>1688566</v>
      </c>
      <c r="N3" t="s">
        <v>47</v>
      </c>
      <c r="O3">
        <v>64303</v>
      </c>
      <c r="P3">
        <v>41784</v>
      </c>
      <c r="Q3">
        <v>3.808142530407458E-2</v>
      </c>
      <c r="R3">
        <v>0</v>
      </c>
      <c r="S3">
        <v>0</v>
      </c>
      <c r="T3">
        <v>1624263</v>
      </c>
      <c r="U3">
        <v>0.96191857469592545</v>
      </c>
      <c r="V3">
        <v>385875</v>
      </c>
    </row>
    <row r="4" spans="1:32" hidden="1" x14ac:dyDescent="0.2">
      <c r="A4">
        <v>2</v>
      </c>
      <c r="B4" s="631" t="s">
        <v>26</v>
      </c>
      <c r="C4" s="631" t="s">
        <v>711</v>
      </c>
      <c r="D4" s="631" t="s">
        <v>28</v>
      </c>
      <c r="E4" t="s">
        <v>29</v>
      </c>
      <c r="F4" t="s">
        <v>30</v>
      </c>
      <c r="G4" t="s">
        <v>31</v>
      </c>
      <c r="H4" t="s">
        <v>32</v>
      </c>
      <c r="I4" t="s">
        <v>33</v>
      </c>
      <c r="J4">
        <v>2.3645833333333335E-2</v>
      </c>
      <c r="K4">
        <v>28</v>
      </c>
      <c r="L4" t="s">
        <v>34</v>
      </c>
      <c r="M4" s="747">
        <v>934683</v>
      </c>
      <c r="N4" t="s">
        <v>674</v>
      </c>
      <c r="O4">
        <v>727487</v>
      </c>
      <c r="P4">
        <v>286598</v>
      </c>
      <c r="Q4">
        <v>0.77832484382405587</v>
      </c>
      <c r="T4">
        <v>207196</v>
      </c>
      <c r="U4">
        <v>0.22167515617594413</v>
      </c>
    </row>
    <row r="5" spans="1:32" hidden="1" x14ac:dyDescent="0.2">
      <c r="A5">
        <v>3</v>
      </c>
      <c r="B5" s="631" t="s">
        <v>55</v>
      </c>
      <c r="C5" s="631" t="s">
        <v>56</v>
      </c>
      <c r="D5" s="631" t="s">
        <v>508</v>
      </c>
      <c r="E5" t="s">
        <v>29</v>
      </c>
      <c r="F5" t="s">
        <v>30</v>
      </c>
      <c r="G5" t="s">
        <v>31</v>
      </c>
      <c r="H5" t="s">
        <v>76</v>
      </c>
      <c r="I5" t="s">
        <v>33</v>
      </c>
      <c r="J5">
        <v>3.4662755428240738E-2</v>
      </c>
      <c r="K5">
        <v>29</v>
      </c>
      <c r="L5" t="s">
        <v>34</v>
      </c>
      <c r="M5" s="631">
        <v>715474</v>
      </c>
      <c r="N5" t="s">
        <v>59</v>
      </c>
      <c r="O5">
        <v>370653</v>
      </c>
      <c r="P5">
        <v>148261</v>
      </c>
      <c r="Q5">
        <v>0.51805236808046129</v>
      </c>
      <c r="R5">
        <v>52821</v>
      </c>
      <c r="S5">
        <v>7.3826582098021731E-2</v>
      </c>
      <c r="T5">
        <v>292000</v>
      </c>
      <c r="U5">
        <v>0.40812104982151692</v>
      </c>
      <c r="V5">
        <v>98485.59001075002</v>
      </c>
    </row>
    <row r="6" spans="1:32" hidden="1" x14ac:dyDescent="0.2">
      <c r="A6">
        <v>4</v>
      </c>
      <c r="B6" s="631" t="s">
        <v>48</v>
      </c>
      <c r="C6" s="631" t="s">
        <v>49</v>
      </c>
      <c r="D6" s="631" t="s">
        <v>118</v>
      </c>
      <c r="E6" t="s">
        <v>29</v>
      </c>
      <c r="F6" t="s">
        <v>30</v>
      </c>
      <c r="G6" t="s">
        <v>98</v>
      </c>
      <c r="H6" t="s">
        <v>120</v>
      </c>
      <c r="I6" t="s">
        <v>33</v>
      </c>
      <c r="J6">
        <v>2.9710648148148149E-2</v>
      </c>
      <c r="K6">
        <v>17</v>
      </c>
      <c r="L6" t="s">
        <v>53</v>
      </c>
      <c r="M6" s="747">
        <v>705479</v>
      </c>
      <c r="N6" t="s">
        <v>87</v>
      </c>
      <c r="O6">
        <v>293066</v>
      </c>
      <c r="Q6">
        <v>0.41541420793531769</v>
      </c>
      <c r="S6">
        <v>0</v>
      </c>
      <c r="T6">
        <v>412413</v>
      </c>
      <c r="U6">
        <v>0.58458579206468231</v>
      </c>
      <c r="V6">
        <v>211976</v>
      </c>
    </row>
    <row r="7" spans="1:32" x14ac:dyDescent="0.2">
      <c r="A7">
        <v>5</v>
      </c>
      <c r="B7" s="631" t="s">
        <v>26</v>
      </c>
      <c r="C7" s="631" t="s">
        <v>711</v>
      </c>
      <c r="D7" s="631" t="s">
        <v>63</v>
      </c>
      <c r="E7" t="s">
        <v>29</v>
      </c>
      <c r="F7" t="s">
        <v>64</v>
      </c>
      <c r="G7" t="s">
        <v>36</v>
      </c>
      <c r="H7" t="s">
        <v>65</v>
      </c>
      <c r="I7" t="s">
        <v>33</v>
      </c>
      <c r="J7">
        <v>1.8726851851851852E-2</v>
      </c>
      <c r="K7">
        <v>10</v>
      </c>
      <c r="L7" t="s">
        <v>34</v>
      </c>
      <c r="M7" s="747">
        <v>704587</v>
      </c>
      <c r="N7" t="s">
        <v>674</v>
      </c>
      <c r="O7">
        <v>498222</v>
      </c>
      <c r="P7">
        <v>220667</v>
      </c>
      <c r="Q7">
        <v>0.70711210964721172</v>
      </c>
      <c r="T7">
        <v>206365</v>
      </c>
      <c r="U7">
        <v>0.29288789035278823</v>
      </c>
    </row>
    <row r="8" spans="1:32" hidden="1" x14ac:dyDescent="0.2">
      <c r="A8">
        <v>6</v>
      </c>
      <c r="B8" s="655" t="s">
        <v>37</v>
      </c>
      <c r="C8" s="655" t="s">
        <v>37</v>
      </c>
      <c r="D8" s="655" t="s">
        <v>611</v>
      </c>
      <c r="E8" t="s">
        <v>29</v>
      </c>
      <c r="F8" t="s">
        <v>300</v>
      </c>
      <c r="H8" t="s">
        <v>40</v>
      </c>
      <c r="I8" t="s">
        <v>33</v>
      </c>
      <c r="J8">
        <v>2.1087962962962961E-2</v>
      </c>
      <c r="K8">
        <v>4</v>
      </c>
      <c r="L8" t="s">
        <v>34</v>
      </c>
      <c r="M8" s="748">
        <v>446268</v>
      </c>
      <c r="N8" t="s">
        <v>669</v>
      </c>
      <c r="O8">
        <v>409431</v>
      </c>
      <c r="P8">
        <v>183042</v>
      </c>
      <c r="Q8">
        <v>0.91745543036919519</v>
      </c>
      <c r="T8">
        <v>36837</v>
      </c>
      <c r="U8">
        <v>8.2544569630804809E-2</v>
      </c>
    </row>
    <row r="9" spans="1:32" hidden="1" x14ac:dyDescent="0.2">
      <c r="A9">
        <v>7</v>
      </c>
      <c r="B9" t="s">
        <v>55</v>
      </c>
      <c r="C9" t="s">
        <v>56</v>
      </c>
      <c r="D9" t="s">
        <v>57</v>
      </c>
      <c r="E9" t="s">
        <v>29</v>
      </c>
      <c r="F9" t="s">
        <v>30</v>
      </c>
      <c r="G9" t="s">
        <v>31</v>
      </c>
      <c r="H9" t="s">
        <v>696</v>
      </c>
      <c r="I9" t="s">
        <v>33</v>
      </c>
      <c r="J9">
        <v>8.4804205243055562E-3</v>
      </c>
      <c r="K9">
        <v>24</v>
      </c>
      <c r="L9" t="s">
        <v>34</v>
      </c>
      <c r="M9">
        <v>442913</v>
      </c>
      <c r="N9" t="s">
        <v>59</v>
      </c>
      <c r="O9">
        <v>247897</v>
      </c>
      <c r="P9">
        <v>99158</v>
      </c>
      <c r="Q9">
        <v>0.55969682533590115</v>
      </c>
      <c r="R9">
        <v>60989</v>
      </c>
      <c r="S9">
        <v>0.13769972884065268</v>
      </c>
      <c r="T9">
        <v>134027</v>
      </c>
      <c r="U9">
        <v>0.30260344582344612</v>
      </c>
      <c r="V9">
        <v>34380.059367755355</v>
      </c>
    </row>
    <row r="10" spans="1:32" hidden="1" x14ac:dyDescent="0.2">
      <c r="A10">
        <v>8</v>
      </c>
      <c r="B10" t="s">
        <v>55</v>
      </c>
      <c r="C10" t="s">
        <v>56</v>
      </c>
      <c r="D10" t="s">
        <v>509</v>
      </c>
      <c r="E10" t="s">
        <v>29</v>
      </c>
      <c r="F10" t="s">
        <v>30</v>
      </c>
      <c r="G10" t="s">
        <v>31</v>
      </c>
      <c r="H10" t="s">
        <v>74</v>
      </c>
      <c r="I10" t="s">
        <v>33</v>
      </c>
      <c r="J10">
        <v>1.0287905092592593E-2</v>
      </c>
      <c r="K10">
        <v>24</v>
      </c>
      <c r="L10" t="s">
        <v>34</v>
      </c>
      <c r="M10">
        <v>331233</v>
      </c>
      <c r="N10" t="s">
        <v>59</v>
      </c>
      <c r="O10">
        <v>176511</v>
      </c>
      <c r="P10">
        <v>70604</v>
      </c>
      <c r="Q10">
        <v>0.53289074458160868</v>
      </c>
      <c r="R10">
        <v>34177</v>
      </c>
      <c r="S10">
        <v>0.10318114439080647</v>
      </c>
      <c r="T10">
        <v>120545</v>
      </c>
      <c r="U10">
        <v>0.36392811102758482</v>
      </c>
      <c r="V10">
        <v>31922.169623619258</v>
      </c>
    </row>
    <row r="11" spans="1:32" x14ac:dyDescent="0.2">
      <c r="A11">
        <v>9</v>
      </c>
      <c r="B11" t="s">
        <v>37</v>
      </c>
      <c r="C11" t="s">
        <v>37</v>
      </c>
      <c r="D11" t="s">
        <v>613</v>
      </c>
      <c r="E11" t="s">
        <v>29</v>
      </c>
      <c r="F11" t="s">
        <v>64</v>
      </c>
      <c r="H11" t="s">
        <v>93</v>
      </c>
      <c r="I11" t="s">
        <v>33</v>
      </c>
      <c r="J11">
        <v>4.6342592592592595E-2</v>
      </c>
      <c r="K11">
        <v>2</v>
      </c>
      <c r="L11" t="s">
        <v>34</v>
      </c>
      <c r="M11">
        <v>310366</v>
      </c>
      <c r="N11" t="s">
        <v>669</v>
      </c>
      <c r="O11">
        <v>204667</v>
      </c>
      <c r="P11">
        <v>106808</v>
      </c>
      <c r="Q11">
        <v>0.65943756725930036</v>
      </c>
      <c r="T11">
        <v>105699</v>
      </c>
      <c r="U11">
        <v>0.34056243274069969</v>
      </c>
    </row>
    <row r="12" spans="1:32" hidden="1" x14ac:dyDescent="0.2">
      <c r="A12">
        <v>10</v>
      </c>
      <c r="B12" t="s">
        <v>48</v>
      </c>
      <c r="C12" t="s">
        <v>49</v>
      </c>
      <c r="D12" t="s">
        <v>79</v>
      </c>
      <c r="E12" t="s">
        <v>29</v>
      </c>
      <c r="F12" t="s">
        <v>80</v>
      </c>
      <c r="G12" t="s">
        <v>81</v>
      </c>
      <c r="H12" t="s">
        <v>82</v>
      </c>
      <c r="I12" t="s">
        <v>531</v>
      </c>
      <c r="J12">
        <v>3.9942129629629633E-2</v>
      </c>
      <c r="K12">
        <v>3</v>
      </c>
      <c r="L12" t="s">
        <v>53</v>
      </c>
      <c r="M12">
        <v>305844</v>
      </c>
      <c r="N12" t="s">
        <v>87</v>
      </c>
      <c r="O12">
        <v>222250</v>
      </c>
      <c r="Q12">
        <v>0.72667765265952577</v>
      </c>
      <c r="S12">
        <v>0</v>
      </c>
      <c r="T12">
        <v>83594</v>
      </c>
      <c r="U12">
        <v>0.27332234734047423</v>
      </c>
      <c r="V12">
        <v>14430</v>
      </c>
    </row>
    <row r="13" spans="1:32" x14ac:dyDescent="0.2">
      <c r="A13">
        <v>11</v>
      </c>
      <c r="B13" t="s">
        <v>66</v>
      </c>
      <c r="C13" t="s">
        <v>67</v>
      </c>
      <c r="D13" t="s">
        <v>68</v>
      </c>
      <c r="E13" t="s">
        <v>29</v>
      </c>
      <c r="F13" t="s">
        <v>64</v>
      </c>
      <c r="G13" t="s">
        <v>85</v>
      </c>
      <c r="H13" t="s">
        <v>69</v>
      </c>
      <c r="I13" t="s">
        <v>33</v>
      </c>
      <c r="J13">
        <v>2.4224537037037037E-2</v>
      </c>
      <c r="K13">
        <v>3</v>
      </c>
      <c r="L13" t="s">
        <v>34</v>
      </c>
      <c r="M13">
        <v>301666</v>
      </c>
      <c r="N13" t="s">
        <v>70</v>
      </c>
      <c r="O13">
        <v>162966</v>
      </c>
      <c r="P13">
        <v>22322</v>
      </c>
      <c r="Q13">
        <v>0.54021997838669256</v>
      </c>
      <c r="R13">
        <v>0</v>
      </c>
      <c r="S13">
        <v>0</v>
      </c>
      <c r="T13">
        <v>138700</v>
      </c>
      <c r="U13">
        <v>0.45978002161330744</v>
      </c>
      <c r="V13">
        <v>59400</v>
      </c>
    </row>
    <row r="14" spans="1:32" hidden="1" x14ac:dyDescent="0.2">
      <c r="A14">
        <v>12</v>
      </c>
      <c r="B14" t="s">
        <v>26</v>
      </c>
      <c r="C14" t="s">
        <v>711</v>
      </c>
      <c r="D14" t="s">
        <v>525</v>
      </c>
      <c r="E14" t="s">
        <v>29</v>
      </c>
      <c r="F14" t="s">
        <v>30</v>
      </c>
      <c r="G14" t="s">
        <v>36</v>
      </c>
      <c r="H14" t="s">
        <v>526</v>
      </c>
      <c r="I14" t="s">
        <v>33</v>
      </c>
      <c r="J14">
        <v>2.8935185185185185E-2</v>
      </c>
      <c r="K14">
        <v>8</v>
      </c>
      <c r="L14" t="s">
        <v>34</v>
      </c>
      <c r="M14">
        <v>247771</v>
      </c>
      <c r="N14" t="s">
        <v>674</v>
      </c>
      <c r="O14">
        <v>57030</v>
      </c>
      <c r="P14">
        <v>35258</v>
      </c>
      <c r="Q14">
        <v>0.23017221547315869</v>
      </c>
      <c r="T14">
        <v>190741</v>
      </c>
      <c r="U14">
        <v>0.76982778452684131</v>
      </c>
    </row>
    <row r="15" spans="1:32" hidden="1" x14ac:dyDescent="0.2">
      <c r="A15">
        <v>13</v>
      </c>
      <c r="B15" t="s">
        <v>524</v>
      </c>
      <c r="C15" t="s">
        <v>554</v>
      </c>
      <c r="D15" t="s">
        <v>562</v>
      </c>
      <c r="E15" t="s">
        <v>29</v>
      </c>
      <c r="F15" t="s">
        <v>30</v>
      </c>
      <c r="H15" t="s">
        <v>563</v>
      </c>
      <c r="I15" t="s">
        <v>557</v>
      </c>
      <c r="J15">
        <v>1.9942129629629629E-2</v>
      </c>
      <c r="K15">
        <v>20</v>
      </c>
      <c r="L15" t="s">
        <v>34</v>
      </c>
      <c r="M15">
        <v>206062</v>
      </c>
      <c r="N15" t="s">
        <v>47</v>
      </c>
      <c r="O15">
        <v>111432</v>
      </c>
      <c r="P15">
        <v>47104</v>
      </c>
      <c r="Q15">
        <v>0.54076928303132066</v>
      </c>
      <c r="R15">
        <v>0</v>
      </c>
      <c r="S15">
        <v>0</v>
      </c>
      <c r="T15">
        <v>94630</v>
      </c>
      <c r="U15">
        <v>0.45923071696867934</v>
      </c>
      <c r="V15">
        <v>51169</v>
      </c>
    </row>
    <row r="16" spans="1:32" hidden="1" x14ac:dyDescent="0.2">
      <c r="A16">
        <v>14</v>
      </c>
      <c r="B16" t="s">
        <v>524</v>
      </c>
      <c r="C16" t="s">
        <v>554</v>
      </c>
      <c r="D16" t="s">
        <v>555</v>
      </c>
      <c r="E16" t="s">
        <v>29</v>
      </c>
      <c r="F16" t="s">
        <v>30</v>
      </c>
      <c r="H16" t="s">
        <v>556</v>
      </c>
      <c r="I16" t="s">
        <v>557</v>
      </c>
      <c r="J16">
        <v>4.2939814814814813E-2</v>
      </c>
      <c r="K16">
        <v>2</v>
      </c>
      <c r="L16" t="s">
        <v>34</v>
      </c>
      <c r="M16">
        <v>180747</v>
      </c>
      <c r="N16" t="s">
        <v>47</v>
      </c>
      <c r="O16">
        <v>63405</v>
      </c>
      <c r="P16">
        <v>47042</v>
      </c>
      <c r="Q16">
        <v>0.35079420405317929</v>
      </c>
      <c r="R16">
        <v>0</v>
      </c>
      <c r="S16">
        <v>0</v>
      </c>
      <c r="T16">
        <v>117342</v>
      </c>
      <c r="U16">
        <v>0.64920579594682071</v>
      </c>
      <c r="V16">
        <v>40357</v>
      </c>
    </row>
    <row r="17" spans="1:22" hidden="1" x14ac:dyDescent="0.2">
      <c r="A17">
        <v>15</v>
      </c>
      <c r="B17" t="s">
        <v>48</v>
      </c>
      <c r="C17" t="s">
        <v>49</v>
      </c>
      <c r="D17" t="s">
        <v>50</v>
      </c>
      <c r="E17" t="s">
        <v>29</v>
      </c>
      <c r="F17" t="s">
        <v>300</v>
      </c>
      <c r="H17" t="s">
        <v>51</v>
      </c>
      <c r="I17" t="s">
        <v>531</v>
      </c>
      <c r="J17">
        <v>0</v>
      </c>
      <c r="K17">
        <v>0</v>
      </c>
      <c r="L17" t="s">
        <v>53</v>
      </c>
      <c r="M17">
        <v>173211</v>
      </c>
      <c r="N17" t="s">
        <v>87</v>
      </c>
      <c r="O17">
        <v>125498</v>
      </c>
      <c r="Q17">
        <v>0.72453827990139197</v>
      </c>
      <c r="S17">
        <v>0</v>
      </c>
      <c r="T17">
        <v>47713</v>
      </c>
      <c r="U17">
        <v>0.27546172009860803</v>
      </c>
      <c r="V17">
        <v>8755</v>
      </c>
    </row>
    <row r="18" spans="1:22" hidden="1" x14ac:dyDescent="0.2">
      <c r="A18">
        <v>16</v>
      </c>
      <c r="B18" t="s">
        <v>26</v>
      </c>
      <c r="C18" t="s">
        <v>711</v>
      </c>
      <c r="D18" t="s">
        <v>71</v>
      </c>
      <c r="E18" t="s">
        <v>29</v>
      </c>
      <c r="F18" t="s">
        <v>30</v>
      </c>
      <c r="H18" t="s">
        <v>72</v>
      </c>
      <c r="I18" t="s">
        <v>33</v>
      </c>
      <c r="J18">
        <v>2.7372685185185184E-2</v>
      </c>
      <c r="K18">
        <v>3</v>
      </c>
      <c r="L18" t="s">
        <v>34</v>
      </c>
      <c r="M18">
        <v>172031</v>
      </c>
      <c r="N18" t="s">
        <v>710</v>
      </c>
      <c r="O18">
        <v>59896</v>
      </c>
      <c r="P18" t="s">
        <v>36</v>
      </c>
      <c r="Q18">
        <v>0.3481698066046236</v>
      </c>
      <c r="T18">
        <v>112135</v>
      </c>
      <c r="U18">
        <v>0.6518301933953764</v>
      </c>
    </row>
    <row r="19" spans="1:22" hidden="1" x14ac:dyDescent="0.2">
      <c r="A19">
        <v>17</v>
      </c>
      <c r="B19" t="s">
        <v>37</v>
      </c>
      <c r="C19" t="s">
        <v>37</v>
      </c>
      <c r="D19" t="s">
        <v>629</v>
      </c>
      <c r="E19" t="s">
        <v>29</v>
      </c>
      <c r="F19" t="s">
        <v>140</v>
      </c>
      <c r="H19" t="s">
        <v>173</v>
      </c>
      <c r="I19" t="s">
        <v>33</v>
      </c>
      <c r="J19">
        <v>2.2719907407407411E-2</v>
      </c>
      <c r="K19">
        <v>4</v>
      </c>
      <c r="L19" t="s">
        <v>34</v>
      </c>
      <c r="M19">
        <v>163747</v>
      </c>
      <c r="N19" t="s">
        <v>669</v>
      </c>
      <c r="O19">
        <v>11409</v>
      </c>
      <c r="P19">
        <v>7474</v>
      </c>
      <c r="Q19">
        <v>6.9674558923216917E-2</v>
      </c>
      <c r="T19">
        <v>152338</v>
      </c>
      <c r="U19">
        <v>0.93032544107678306</v>
      </c>
    </row>
    <row r="20" spans="1:22" hidden="1" x14ac:dyDescent="0.2">
      <c r="A20">
        <v>18</v>
      </c>
      <c r="B20" t="s">
        <v>524</v>
      </c>
      <c r="C20" t="s">
        <v>554</v>
      </c>
      <c r="D20" t="s">
        <v>566</v>
      </c>
      <c r="E20" t="s">
        <v>29</v>
      </c>
      <c r="F20" t="s">
        <v>30</v>
      </c>
      <c r="H20" t="s">
        <v>564</v>
      </c>
      <c r="I20" t="s">
        <v>557</v>
      </c>
      <c r="J20">
        <v>3.1585648148148147E-2</v>
      </c>
      <c r="K20">
        <v>4</v>
      </c>
      <c r="L20" t="s">
        <v>34</v>
      </c>
      <c r="M20">
        <v>158329</v>
      </c>
      <c r="N20" t="s">
        <v>47</v>
      </c>
      <c r="O20">
        <v>26583</v>
      </c>
      <c r="P20">
        <v>18783</v>
      </c>
      <c r="Q20">
        <v>0.1678972266609402</v>
      </c>
      <c r="R20">
        <v>0</v>
      </c>
      <c r="S20">
        <v>0</v>
      </c>
      <c r="T20">
        <v>131746</v>
      </c>
      <c r="U20">
        <v>0.8321027733390598</v>
      </c>
      <c r="V20">
        <v>73241</v>
      </c>
    </row>
    <row r="21" spans="1:22" hidden="1" x14ac:dyDescent="0.2">
      <c r="A21">
        <v>19</v>
      </c>
      <c r="B21" t="s">
        <v>26</v>
      </c>
      <c r="C21" t="s">
        <v>711</v>
      </c>
      <c r="D21" t="s">
        <v>77</v>
      </c>
      <c r="E21" t="s">
        <v>29</v>
      </c>
      <c r="F21" t="s">
        <v>30</v>
      </c>
      <c r="G21" t="s">
        <v>31</v>
      </c>
      <c r="H21" t="s">
        <v>78</v>
      </c>
      <c r="I21" t="s">
        <v>33</v>
      </c>
      <c r="J21">
        <v>1.1747685185185186E-2</v>
      </c>
      <c r="K21">
        <v>16</v>
      </c>
      <c r="L21" t="s">
        <v>34</v>
      </c>
      <c r="M21">
        <v>155506</v>
      </c>
      <c r="N21" t="s">
        <v>674</v>
      </c>
      <c r="O21">
        <v>131975</v>
      </c>
      <c r="P21">
        <v>87210</v>
      </c>
      <c r="Q21">
        <v>0.84868107982971719</v>
      </c>
      <c r="T21">
        <v>23531</v>
      </c>
      <c r="U21">
        <v>0.15131892017028281</v>
      </c>
    </row>
    <row r="22" spans="1:22" hidden="1" x14ac:dyDescent="0.2">
      <c r="A22">
        <v>20</v>
      </c>
      <c r="B22" t="s">
        <v>524</v>
      </c>
      <c r="C22" t="s">
        <v>554</v>
      </c>
      <c r="D22" t="s">
        <v>286</v>
      </c>
      <c r="E22" t="s">
        <v>29</v>
      </c>
      <c r="F22" t="s">
        <v>30</v>
      </c>
      <c r="H22" t="s">
        <v>565</v>
      </c>
      <c r="I22" t="s">
        <v>557</v>
      </c>
      <c r="J22">
        <v>2.7106481481481481E-2</v>
      </c>
      <c r="K22">
        <v>20</v>
      </c>
      <c r="L22" t="s">
        <v>34</v>
      </c>
      <c r="M22">
        <v>152311</v>
      </c>
      <c r="N22" t="s">
        <v>47</v>
      </c>
      <c r="O22">
        <v>72715</v>
      </c>
      <c r="P22">
        <v>33818</v>
      </c>
      <c r="Q22">
        <v>0.47741134914746802</v>
      </c>
      <c r="R22">
        <v>0</v>
      </c>
      <c r="S22">
        <v>0</v>
      </c>
      <c r="T22">
        <v>79596</v>
      </c>
      <c r="U22">
        <v>0.52258865085253203</v>
      </c>
      <c r="V22">
        <v>36274</v>
      </c>
    </row>
    <row r="23" spans="1:22" hidden="1" x14ac:dyDescent="0.2">
      <c r="A23">
        <v>21</v>
      </c>
      <c r="B23" t="s">
        <v>37</v>
      </c>
      <c r="C23" t="s">
        <v>37</v>
      </c>
      <c r="D23" t="s">
        <v>612</v>
      </c>
      <c r="E23" t="s">
        <v>29</v>
      </c>
      <c r="F23" t="s">
        <v>602</v>
      </c>
      <c r="H23" t="s">
        <v>550</v>
      </c>
      <c r="I23" t="s">
        <v>33</v>
      </c>
      <c r="J23">
        <v>3.1261574074074074E-2</v>
      </c>
      <c r="K23">
        <v>3</v>
      </c>
      <c r="L23" t="s">
        <v>34</v>
      </c>
      <c r="M23">
        <v>133269</v>
      </c>
      <c r="N23" t="s">
        <v>669</v>
      </c>
      <c r="O23">
        <v>129581</v>
      </c>
      <c r="P23">
        <v>65420</v>
      </c>
      <c r="Q23">
        <v>0.97232664760747056</v>
      </c>
      <c r="T23">
        <v>3688</v>
      </c>
      <c r="U23">
        <v>2.7673352392529396E-2</v>
      </c>
    </row>
    <row r="24" spans="1:22" hidden="1" x14ac:dyDescent="0.2">
      <c r="A24">
        <v>22</v>
      </c>
      <c r="B24" t="s">
        <v>26</v>
      </c>
      <c r="C24" t="s">
        <v>711</v>
      </c>
      <c r="D24" t="s">
        <v>94</v>
      </c>
      <c r="E24" t="s">
        <v>29</v>
      </c>
      <c r="F24" t="s">
        <v>95</v>
      </c>
      <c r="G24" t="s">
        <v>36</v>
      </c>
      <c r="H24" t="s">
        <v>96</v>
      </c>
      <c r="I24" t="s">
        <v>33</v>
      </c>
      <c r="J24">
        <v>5.4594907407407411E-2</v>
      </c>
      <c r="K24">
        <v>4</v>
      </c>
      <c r="L24" t="s">
        <v>34</v>
      </c>
      <c r="M24">
        <v>122418</v>
      </c>
      <c r="N24" t="s">
        <v>674</v>
      </c>
      <c r="O24">
        <v>94130</v>
      </c>
      <c r="P24">
        <v>61078</v>
      </c>
      <c r="Q24">
        <v>0.76892287081965072</v>
      </c>
      <c r="T24">
        <v>28288</v>
      </c>
      <c r="U24">
        <v>0.23107712918034928</v>
      </c>
    </row>
    <row r="25" spans="1:22" x14ac:dyDescent="0.2">
      <c r="A25">
        <v>23</v>
      </c>
      <c r="B25" t="s">
        <v>66</v>
      </c>
      <c r="C25" t="s">
        <v>67</v>
      </c>
      <c r="D25" t="s">
        <v>591</v>
      </c>
      <c r="E25" t="s">
        <v>29</v>
      </c>
      <c r="F25" t="s">
        <v>64</v>
      </c>
      <c r="H25" t="s">
        <v>592</v>
      </c>
      <c r="I25" t="s">
        <v>33</v>
      </c>
      <c r="J25">
        <v>0</v>
      </c>
      <c r="K25">
        <v>0</v>
      </c>
      <c r="L25" t="s">
        <v>34</v>
      </c>
      <c r="M25">
        <v>109024</v>
      </c>
      <c r="N25" t="s">
        <v>70</v>
      </c>
      <c r="O25">
        <v>1624</v>
      </c>
      <c r="P25">
        <v>540</v>
      </c>
      <c r="Q25">
        <v>1.4895802759025537E-2</v>
      </c>
      <c r="R25">
        <v>0</v>
      </c>
      <c r="S25">
        <v>0</v>
      </c>
      <c r="T25">
        <v>107400</v>
      </c>
      <c r="U25">
        <v>0.98510419724097442</v>
      </c>
      <c r="V25">
        <v>48400</v>
      </c>
    </row>
    <row r="26" spans="1:22" hidden="1" x14ac:dyDescent="0.2">
      <c r="A26">
        <v>24</v>
      </c>
      <c r="B26" t="s">
        <v>26</v>
      </c>
      <c r="C26" t="s">
        <v>711</v>
      </c>
      <c r="D26" t="s">
        <v>607</v>
      </c>
      <c r="E26" t="s">
        <v>29</v>
      </c>
      <c r="F26" t="s">
        <v>140</v>
      </c>
      <c r="G26" t="s">
        <v>608</v>
      </c>
      <c r="H26" t="s">
        <v>609</v>
      </c>
      <c r="I26" t="s">
        <v>33</v>
      </c>
      <c r="J26">
        <v>4.746527777777778E-2</v>
      </c>
      <c r="K26">
        <v>2</v>
      </c>
      <c r="L26" t="s">
        <v>34</v>
      </c>
      <c r="M26">
        <v>106541</v>
      </c>
      <c r="N26" t="s">
        <v>674</v>
      </c>
      <c r="O26">
        <v>91236</v>
      </c>
      <c r="P26">
        <v>78476</v>
      </c>
      <c r="Q26">
        <v>0.85634638308256916</v>
      </c>
      <c r="T26">
        <v>15305</v>
      </c>
      <c r="U26">
        <v>0.14365361691743084</v>
      </c>
    </row>
    <row r="27" spans="1:22" hidden="1" x14ac:dyDescent="0.2">
      <c r="A27">
        <v>25</v>
      </c>
      <c r="B27" t="s">
        <v>37</v>
      </c>
      <c r="C27" t="s">
        <v>37</v>
      </c>
      <c r="D27" t="s">
        <v>702</v>
      </c>
      <c r="E27" t="s">
        <v>29</v>
      </c>
      <c r="F27" t="s">
        <v>140</v>
      </c>
      <c r="G27" t="s">
        <v>172</v>
      </c>
      <c r="H27" t="s">
        <v>703</v>
      </c>
      <c r="I27" t="s">
        <v>33</v>
      </c>
      <c r="J27">
        <v>3.3425925925925921E-2</v>
      </c>
      <c r="K27">
        <v>3</v>
      </c>
      <c r="L27" t="s">
        <v>34</v>
      </c>
      <c r="M27">
        <v>100312</v>
      </c>
      <c r="N27" t="s">
        <v>669</v>
      </c>
      <c r="O27">
        <v>575</v>
      </c>
      <c r="P27">
        <v>440</v>
      </c>
      <c r="Q27">
        <v>5.7321157987080306E-3</v>
      </c>
      <c r="T27">
        <v>99737</v>
      </c>
      <c r="U27">
        <v>0.99426788420129197</v>
      </c>
    </row>
    <row r="28" spans="1:22" x14ac:dyDescent="0.2">
      <c r="A28">
        <v>26</v>
      </c>
      <c r="B28" t="s">
        <v>37</v>
      </c>
      <c r="C28" t="s">
        <v>37</v>
      </c>
      <c r="D28" t="s">
        <v>615</v>
      </c>
      <c r="E28" t="s">
        <v>29</v>
      </c>
      <c r="F28" t="s">
        <v>64</v>
      </c>
      <c r="G28" t="s">
        <v>85</v>
      </c>
      <c r="H28" t="s">
        <v>108</v>
      </c>
      <c r="I28" t="s">
        <v>33</v>
      </c>
      <c r="J28">
        <v>2.9236111111111112E-2</v>
      </c>
      <c r="K28">
        <v>2</v>
      </c>
      <c r="L28" t="s">
        <v>34</v>
      </c>
      <c r="M28">
        <v>96957</v>
      </c>
      <c r="N28" t="s">
        <v>669</v>
      </c>
      <c r="O28">
        <v>37830</v>
      </c>
      <c r="P28">
        <v>17748</v>
      </c>
      <c r="Q28">
        <v>0.39017296327237849</v>
      </c>
      <c r="T28">
        <v>59127</v>
      </c>
      <c r="U28">
        <v>0.60982703672762151</v>
      </c>
    </row>
    <row r="29" spans="1:22" x14ac:dyDescent="0.2">
      <c r="A29">
        <v>27</v>
      </c>
      <c r="B29" t="s">
        <v>48</v>
      </c>
      <c r="C29" t="s">
        <v>83</v>
      </c>
      <c r="D29" t="s">
        <v>84</v>
      </c>
      <c r="E29" t="s">
        <v>29</v>
      </c>
      <c r="F29" t="s">
        <v>64</v>
      </c>
      <c r="G29" t="s">
        <v>85</v>
      </c>
      <c r="H29" t="s">
        <v>86</v>
      </c>
      <c r="I29" t="s">
        <v>33</v>
      </c>
      <c r="J29">
        <v>2.6516203703703705E-2</v>
      </c>
      <c r="K29">
        <v>4</v>
      </c>
      <c r="L29" t="s">
        <v>53</v>
      </c>
      <c r="M29">
        <v>95684</v>
      </c>
      <c r="N29" t="s">
        <v>87</v>
      </c>
      <c r="O29">
        <v>40751</v>
      </c>
      <c r="Q29">
        <v>0.4258914761088583</v>
      </c>
      <c r="S29">
        <v>0</v>
      </c>
      <c r="T29">
        <v>54933</v>
      </c>
      <c r="U29">
        <v>0.57410852389114164</v>
      </c>
      <c r="V29">
        <v>31058</v>
      </c>
    </row>
    <row r="30" spans="1:22" x14ac:dyDescent="0.2">
      <c r="A30">
        <v>28</v>
      </c>
      <c r="B30" t="s">
        <v>48</v>
      </c>
      <c r="C30" t="s">
        <v>83</v>
      </c>
      <c r="D30" t="s">
        <v>115</v>
      </c>
      <c r="E30" t="s">
        <v>29</v>
      </c>
      <c r="F30" t="s">
        <v>64</v>
      </c>
      <c r="G30" t="s">
        <v>85</v>
      </c>
      <c r="H30" t="s">
        <v>117</v>
      </c>
      <c r="I30" t="s">
        <v>33</v>
      </c>
      <c r="J30">
        <v>2.0844907407407406E-2</v>
      </c>
      <c r="K30">
        <v>4</v>
      </c>
      <c r="L30" t="s">
        <v>53</v>
      </c>
      <c r="M30">
        <v>89525</v>
      </c>
      <c r="N30" t="s">
        <v>87</v>
      </c>
      <c r="O30">
        <v>41573</v>
      </c>
      <c r="Q30">
        <v>0.46437308014521084</v>
      </c>
      <c r="S30">
        <v>0</v>
      </c>
      <c r="T30">
        <v>47952</v>
      </c>
      <c r="U30">
        <v>0.53562691985478916</v>
      </c>
      <c r="V30">
        <v>18796</v>
      </c>
    </row>
    <row r="31" spans="1:22" hidden="1" x14ac:dyDescent="0.2">
      <c r="A31">
        <v>29</v>
      </c>
      <c r="B31" t="s">
        <v>26</v>
      </c>
      <c r="C31" t="s">
        <v>711</v>
      </c>
      <c r="D31" t="s">
        <v>139</v>
      </c>
      <c r="E31" t="s">
        <v>29</v>
      </c>
      <c r="F31" t="s">
        <v>140</v>
      </c>
      <c r="G31" t="s">
        <v>36</v>
      </c>
      <c r="H31" t="s">
        <v>141</v>
      </c>
      <c r="I31" t="s">
        <v>33</v>
      </c>
      <c r="J31">
        <v>2.5590277777777778E-2</v>
      </c>
      <c r="K31">
        <v>3</v>
      </c>
      <c r="L31" t="s">
        <v>34</v>
      </c>
      <c r="M31">
        <v>88961</v>
      </c>
      <c r="N31" t="s">
        <v>674</v>
      </c>
      <c r="O31">
        <v>17014</v>
      </c>
      <c r="P31">
        <v>11253</v>
      </c>
      <c r="Q31">
        <v>0.19125234653387441</v>
      </c>
      <c r="T31">
        <v>71947</v>
      </c>
      <c r="U31">
        <v>0.80874765346612565</v>
      </c>
    </row>
    <row r="32" spans="1:22" hidden="1" x14ac:dyDescent="0.2">
      <c r="A32">
        <v>30</v>
      </c>
      <c r="B32" t="s">
        <v>55</v>
      </c>
      <c r="C32" t="s">
        <v>56</v>
      </c>
      <c r="D32" t="s">
        <v>677</v>
      </c>
      <c r="E32" t="s">
        <v>29</v>
      </c>
      <c r="F32" t="s">
        <v>318</v>
      </c>
      <c r="H32" t="s">
        <v>697</v>
      </c>
      <c r="I32" t="s">
        <v>33</v>
      </c>
      <c r="J32">
        <v>3.9785879629629629E-2</v>
      </c>
      <c r="K32">
        <v>4</v>
      </c>
      <c r="L32" t="s">
        <v>34</v>
      </c>
      <c r="M32">
        <v>85839</v>
      </c>
      <c r="N32" t="s">
        <v>59</v>
      </c>
      <c r="O32">
        <v>20373</v>
      </c>
      <c r="P32">
        <v>8149</v>
      </c>
      <c r="Q32">
        <v>0.23733967077901652</v>
      </c>
      <c r="R32">
        <v>7733</v>
      </c>
      <c r="S32">
        <v>9.0087256375307262E-2</v>
      </c>
      <c r="T32">
        <v>57733</v>
      </c>
      <c r="U32">
        <v>0.67257307284567625</v>
      </c>
      <c r="V32">
        <v>32350</v>
      </c>
    </row>
    <row r="33" spans="1:22" hidden="1" x14ac:dyDescent="0.2">
      <c r="A33">
        <v>31</v>
      </c>
      <c r="B33" t="s">
        <v>48</v>
      </c>
      <c r="C33" t="s">
        <v>133</v>
      </c>
      <c r="D33" t="s">
        <v>575</v>
      </c>
      <c r="E33" t="s">
        <v>29</v>
      </c>
      <c r="F33" t="s">
        <v>308</v>
      </c>
      <c r="G33" t="s">
        <v>113</v>
      </c>
      <c r="H33" t="s">
        <v>576</v>
      </c>
      <c r="I33" t="s">
        <v>33</v>
      </c>
      <c r="J33">
        <v>3.1712962962962964E-2</v>
      </c>
      <c r="K33">
        <v>11</v>
      </c>
      <c r="L33" t="s">
        <v>53</v>
      </c>
      <c r="M33">
        <v>80944</v>
      </c>
      <c r="N33" t="s">
        <v>87</v>
      </c>
      <c r="O33">
        <v>49861</v>
      </c>
      <c r="Q33">
        <v>0.61599377347301842</v>
      </c>
      <c r="S33">
        <v>0</v>
      </c>
      <c r="T33">
        <v>31083</v>
      </c>
      <c r="U33">
        <v>0.38400622652698163</v>
      </c>
      <c r="V33">
        <v>13528</v>
      </c>
    </row>
    <row r="34" spans="1:22" hidden="1" x14ac:dyDescent="0.2">
      <c r="A34">
        <v>32</v>
      </c>
      <c r="B34" t="s">
        <v>26</v>
      </c>
      <c r="C34" t="s">
        <v>711</v>
      </c>
      <c r="D34" t="s">
        <v>101</v>
      </c>
      <c r="E34" t="s">
        <v>29</v>
      </c>
      <c r="F34" t="s">
        <v>102</v>
      </c>
      <c r="G34" t="s">
        <v>36</v>
      </c>
      <c r="H34" t="s">
        <v>103</v>
      </c>
      <c r="I34" t="s">
        <v>33</v>
      </c>
      <c r="J34">
        <v>3.5613425925925923E-2</v>
      </c>
      <c r="K34">
        <v>4</v>
      </c>
      <c r="L34" t="s">
        <v>34</v>
      </c>
      <c r="M34">
        <v>78431</v>
      </c>
      <c r="N34" t="s">
        <v>674</v>
      </c>
      <c r="O34">
        <v>66144</v>
      </c>
      <c r="P34">
        <v>35793</v>
      </c>
      <c r="Q34">
        <v>0.84334000586502789</v>
      </c>
      <c r="T34">
        <v>12287</v>
      </c>
      <c r="U34">
        <v>0.15665999413497214</v>
      </c>
    </row>
    <row r="35" spans="1:22" hidden="1" x14ac:dyDescent="0.2">
      <c r="A35">
        <v>33</v>
      </c>
      <c r="B35" t="s">
        <v>48</v>
      </c>
      <c r="C35" t="s">
        <v>48</v>
      </c>
      <c r="D35" t="s">
        <v>705</v>
      </c>
      <c r="E35" t="s">
        <v>29</v>
      </c>
      <c r="F35" t="s">
        <v>146</v>
      </c>
      <c r="G35" t="s">
        <v>167</v>
      </c>
      <c r="H35" t="s">
        <v>706</v>
      </c>
      <c r="I35" t="s">
        <v>33</v>
      </c>
      <c r="J35">
        <v>3.1608796296296295E-2</v>
      </c>
      <c r="K35">
        <v>10</v>
      </c>
      <c r="L35" t="s">
        <v>53</v>
      </c>
      <c r="M35">
        <v>61286</v>
      </c>
      <c r="N35" t="s">
        <v>87</v>
      </c>
      <c r="O35">
        <v>34367</v>
      </c>
      <c r="Q35">
        <v>0.56076428548118662</v>
      </c>
      <c r="S35">
        <v>0</v>
      </c>
      <c r="T35">
        <v>26919</v>
      </c>
      <c r="U35">
        <v>0.43923571451881344</v>
      </c>
      <c r="V35">
        <v>4268</v>
      </c>
    </row>
    <row r="36" spans="1:22" hidden="1" x14ac:dyDescent="0.2">
      <c r="A36">
        <v>34</v>
      </c>
      <c r="B36" t="s">
        <v>26</v>
      </c>
      <c r="C36" t="s">
        <v>711</v>
      </c>
      <c r="D36" t="s">
        <v>179</v>
      </c>
      <c r="E36" t="s">
        <v>29</v>
      </c>
      <c r="F36" t="s">
        <v>180</v>
      </c>
      <c r="G36" t="s">
        <v>181</v>
      </c>
      <c r="H36" t="s">
        <v>500</v>
      </c>
      <c r="I36" t="s">
        <v>33</v>
      </c>
      <c r="J36">
        <v>2.6342592592592588E-2</v>
      </c>
      <c r="K36">
        <v>4</v>
      </c>
      <c r="L36" t="s">
        <v>34</v>
      </c>
      <c r="M36">
        <v>60024</v>
      </c>
      <c r="N36" t="s">
        <v>674</v>
      </c>
      <c r="O36">
        <v>9701</v>
      </c>
      <c r="P36">
        <v>6064</v>
      </c>
      <c r="Q36">
        <v>0.16161868585898972</v>
      </c>
      <c r="T36">
        <v>50323</v>
      </c>
      <c r="U36">
        <v>0.83838131414101025</v>
      </c>
    </row>
    <row r="37" spans="1:22" hidden="1" x14ac:dyDescent="0.2">
      <c r="A37">
        <v>35</v>
      </c>
      <c r="B37" t="s">
        <v>37</v>
      </c>
      <c r="C37" t="s">
        <v>37</v>
      </c>
      <c r="D37" t="s">
        <v>129</v>
      </c>
      <c r="E37" t="s">
        <v>29</v>
      </c>
      <c r="F37" t="s">
        <v>512</v>
      </c>
      <c r="H37" t="s">
        <v>132</v>
      </c>
      <c r="I37" t="s">
        <v>33</v>
      </c>
      <c r="J37">
        <v>1.6759259259259258E-2</v>
      </c>
      <c r="K37">
        <v>4</v>
      </c>
      <c r="L37" t="s">
        <v>34</v>
      </c>
      <c r="M37">
        <v>58372</v>
      </c>
      <c r="N37" t="s">
        <v>669</v>
      </c>
      <c r="O37">
        <v>41534</v>
      </c>
      <c r="P37">
        <v>23366</v>
      </c>
      <c r="Q37">
        <v>0.71153977934626189</v>
      </c>
      <c r="T37">
        <v>16838</v>
      </c>
      <c r="U37">
        <v>0.28846022065373811</v>
      </c>
    </row>
    <row r="38" spans="1:22" hidden="1" x14ac:dyDescent="0.2">
      <c r="A38">
        <v>36</v>
      </c>
      <c r="B38" t="s">
        <v>37</v>
      </c>
      <c r="C38" t="s">
        <v>37</v>
      </c>
      <c r="D38" t="s">
        <v>614</v>
      </c>
      <c r="E38" t="s">
        <v>29</v>
      </c>
      <c r="F38" t="s">
        <v>308</v>
      </c>
      <c r="H38" t="s">
        <v>106</v>
      </c>
      <c r="I38" t="s">
        <v>33</v>
      </c>
      <c r="J38">
        <v>4.1909722222222223E-2</v>
      </c>
      <c r="K38">
        <v>2</v>
      </c>
      <c r="L38" t="s">
        <v>34</v>
      </c>
      <c r="M38">
        <v>54986</v>
      </c>
      <c r="N38" t="s">
        <v>669</v>
      </c>
      <c r="O38">
        <v>53111</v>
      </c>
      <c r="P38">
        <v>32583</v>
      </c>
      <c r="Q38">
        <v>0.9659004110137126</v>
      </c>
      <c r="T38">
        <v>1875</v>
      </c>
      <c r="U38">
        <v>3.409958898628742E-2</v>
      </c>
    </row>
    <row r="39" spans="1:22" hidden="1" x14ac:dyDescent="0.2">
      <c r="A39">
        <v>37</v>
      </c>
      <c r="B39" t="s">
        <v>37</v>
      </c>
      <c r="C39" t="s">
        <v>37</v>
      </c>
      <c r="D39" t="s">
        <v>513</v>
      </c>
      <c r="E39" t="s">
        <v>29</v>
      </c>
      <c r="F39" t="s">
        <v>309</v>
      </c>
      <c r="H39" t="s">
        <v>523</v>
      </c>
      <c r="I39" t="s">
        <v>33</v>
      </c>
      <c r="J39">
        <v>2.7997685185185184E-2</v>
      </c>
      <c r="K39">
        <v>3</v>
      </c>
      <c r="L39" t="s">
        <v>34</v>
      </c>
      <c r="M39">
        <v>53334</v>
      </c>
      <c r="N39" t="s">
        <v>669</v>
      </c>
      <c r="O39">
        <v>50313</v>
      </c>
      <c r="P39">
        <v>26239</v>
      </c>
      <c r="Q39">
        <v>0.94335695803802455</v>
      </c>
      <c r="T39">
        <v>3021</v>
      </c>
      <c r="U39">
        <v>5.6643041961975477E-2</v>
      </c>
    </row>
    <row r="40" spans="1:22" hidden="1" x14ac:dyDescent="0.2">
      <c r="A40">
        <v>38</v>
      </c>
      <c r="B40" t="s">
        <v>37</v>
      </c>
      <c r="C40" t="s">
        <v>37</v>
      </c>
      <c r="D40" t="s">
        <v>686</v>
      </c>
      <c r="E40" t="s">
        <v>29</v>
      </c>
      <c r="F40" t="s">
        <v>308</v>
      </c>
      <c r="H40" t="s">
        <v>687</v>
      </c>
      <c r="I40" t="s">
        <v>33</v>
      </c>
      <c r="J40">
        <v>6.6516203703703702E-2</v>
      </c>
      <c r="K40">
        <v>1</v>
      </c>
      <c r="L40" t="s">
        <v>34</v>
      </c>
      <c r="M40">
        <v>50047</v>
      </c>
      <c r="N40" t="s">
        <v>669</v>
      </c>
      <c r="O40">
        <v>13800</v>
      </c>
      <c r="P40">
        <v>6884</v>
      </c>
      <c r="Q40">
        <v>0.2757408036445741</v>
      </c>
      <c r="T40">
        <v>36247</v>
      </c>
      <c r="U40">
        <v>0.7242591963554259</v>
      </c>
    </row>
    <row r="41" spans="1:22" hidden="1" x14ac:dyDescent="0.2">
      <c r="A41">
        <v>39</v>
      </c>
      <c r="B41" t="s">
        <v>37</v>
      </c>
      <c r="C41" t="s">
        <v>37</v>
      </c>
      <c r="D41" t="s">
        <v>145</v>
      </c>
      <c r="E41" t="s">
        <v>29</v>
      </c>
      <c r="F41" t="s">
        <v>146</v>
      </c>
      <c r="G41" t="s">
        <v>147</v>
      </c>
      <c r="H41" t="s">
        <v>148</v>
      </c>
      <c r="I41" t="s">
        <v>33</v>
      </c>
      <c r="J41">
        <v>5.0972222222222224E-2</v>
      </c>
      <c r="K41">
        <v>4</v>
      </c>
      <c r="L41" t="s">
        <v>34</v>
      </c>
      <c r="M41">
        <v>46073</v>
      </c>
      <c r="N41" t="s">
        <v>669</v>
      </c>
      <c r="O41">
        <v>27444</v>
      </c>
      <c r="P41">
        <v>20711</v>
      </c>
      <c r="Q41">
        <v>0.59566340372886506</v>
      </c>
      <c r="T41">
        <v>18629</v>
      </c>
      <c r="U41">
        <v>0.40433659627113494</v>
      </c>
    </row>
    <row r="42" spans="1:22" hidden="1" x14ac:dyDescent="0.2">
      <c r="A42">
        <v>40</v>
      </c>
      <c r="B42" t="s">
        <v>26</v>
      </c>
      <c r="C42" t="s">
        <v>711</v>
      </c>
      <c r="D42" t="s">
        <v>149</v>
      </c>
      <c r="E42" t="s">
        <v>29</v>
      </c>
      <c r="F42" t="s">
        <v>150</v>
      </c>
      <c r="G42" t="s">
        <v>36</v>
      </c>
      <c r="H42" t="s">
        <v>151</v>
      </c>
      <c r="I42" t="s">
        <v>33</v>
      </c>
      <c r="J42">
        <v>3.9872685185185185E-2</v>
      </c>
      <c r="K42">
        <v>4</v>
      </c>
      <c r="L42" t="s">
        <v>34</v>
      </c>
      <c r="M42">
        <v>45376</v>
      </c>
      <c r="N42" t="s">
        <v>674</v>
      </c>
      <c r="O42">
        <v>41430</v>
      </c>
      <c r="P42">
        <v>30912</v>
      </c>
      <c r="Q42">
        <v>0.91303772919605075</v>
      </c>
      <c r="T42">
        <v>3946</v>
      </c>
      <c r="U42">
        <v>8.6962270803949221E-2</v>
      </c>
    </row>
    <row r="43" spans="1:22" hidden="1" x14ac:dyDescent="0.2">
      <c r="A43">
        <v>41</v>
      </c>
      <c r="B43" t="s">
        <v>55</v>
      </c>
      <c r="C43" t="s">
        <v>56</v>
      </c>
      <c r="D43" t="s">
        <v>688</v>
      </c>
      <c r="E43" t="s">
        <v>29</v>
      </c>
      <c r="F43" t="s">
        <v>512</v>
      </c>
      <c r="H43" t="s">
        <v>700</v>
      </c>
      <c r="I43" t="s">
        <v>33</v>
      </c>
      <c r="J43">
        <v>3.7905092592592594E-2</v>
      </c>
      <c r="K43">
        <v>2</v>
      </c>
      <c r="L43" t="s">
        <v>34</v>
      </c>
      <c r="M43">
        <v>44114</v>
      </c>
      <c r="N43" t="s">
        <v>59</v>
      </c>
      <c r="O43">
        <v>12388</v>
      </c>
      <c r="P43">
        <v>4955</v>
      </c>
      <c r="Q43">
        <v>0.28081788094482479</v>
      </c>
      <c r="R43">
        <v>2127</v>
      </c>
      <c r="S43">
        <v>4.8215985854830667E-2</v>
      </c>
      <c r="T43">
        <v>29599</v>
      </c>
      <c r="U43">
        <v>0.67096613320034459</v>
      </c>
      <c r="V43">
        <v>17476</v>
      </c>
    </row>
    <row r="44" spans="1:22" hidden="1" x14ac:dyDescent="0.2">
      <c r="A44">
        <v>42</v>
      </c>
      <c r="B44" t="s">
        <v>37</v>
      </c>
      <c r="C44" t="s">
        <v>37</v>
      </c>
      <c r="D44" t="s">
        <v>616</v>
      </c>
      <c r="E44" t="s">
        <v>29</v>
      </c>
      <c r="F44" t="s">
        <v>318</v>
      </c>
      <c r="H44" t="s">
        <v>123</v>
      </c>
      <c r="I44" t="s">
        <v>33</v>
      </c>
      <c r="J44">
        <v>3.0208333333333334E-2</v>
      </c>
      <c r="K44">
        <v>3</v>
      </c>
      <c r="L44" t="s">
        <v>34</v>
      </c>
      <c r="M44">
        <v>43803</v>
      </c>
      <c r="N44" t="s">
        <v>669</v>
      </c>
      <c r="O44">
        <v>41740</v>
      </c>
      <c r="P44">
        <v>23310</v>
      </c>
      <c r="Q44">
        <v>0.95290276921672035</v>
      </c>
      <c r="T44">
        <v>2063</v>
      </c>
      <c r="U44">
        <v>4.7097230783279681E-2</v>
      </c>
    </row>
    <row r="45" spans="1:22" hidden="1" x14ac:dyDescent="0.2">
      <c r="A45">
        <v>43</v>
      </c>
      <c r="B45" t="s">
        <v>37</v>
      </c>
      <c r="C45" t="s">
        <v>37</v>
      </c>
      <c r="D45" t="s">
        <v>679</v>
      </c>
      <c r="E45" t="s">
        <v>29</v>
      </c>
      <c r="F45" t="s">
        <v>146</v>
      </c>
      <c r="G45" t="s">
        <v>680</v>
      </c>
      <c r="H45" t="s">
        <v>681</v>
      </c>
      <c r="I45" t="s">
        <v>33</v>
      </c>
      <c r="J45">
        <v>3.1666666666666669E-2</v>
      </c>
      <c r="K45">
        <v>6</v>
      </c>
      <c r="L45" t="s">
        <v>34</v>
      </c>
      <c r="M45">
        <v>39480</v>
      </c>
      <c r="N45" t="s">
        <v>669</v>
      </c>
      <c r="O45">
        <v>17844</v>
      </c>
      <c r="P45">
        <v>12140</v>
      </c>
      <c r="Q45">
        <v>0.45197568389057752</v>
      </c>
      <c r="T45">
        <v>21636</v>
      </c>
      <c r="U45">
        <v>0.54802431610942248</v>
      </c>
    </row>
    <row r="46" spans="1:22" hidden="1" x14ac:dyDescent="0.2">
      <c r="A46">
        <v>44</v>
      </c>
      <c r="B46" t="s">
        <v>48</v>
      </c>
      <c r="C46" t="s">
        <v>133</v>
      </c>
      <c r="D46" t="s">
        <v>134</v>
      </c>
      <c r="E46" t="s">
        <v>29</v>
      </c>
      <c r="F46" t="s">
        <v>308</v>
      </c>
      <c r="H46" t="s">
        <v>136</v>
      </c>
      <c r="I46" t="s">
        <v>33</v>
      </c>
      <c r="J46">
        <v>2.6666666666666668E-2</v>
      </c>
      <c r="K46">
        <v>4</v>
      </c>
      <c r="L46" t="s">
        <v>53</v>
      </c>
      <c r="M46">
        <v>37268</v>
      </c>
      <c r="N46" t="s">
        <v>87</v>
      </c>
      <c r="O46">
        <v>5255</v>
      </c>
      <c r="Q46">
        <v>0.14100568852634968</v>
      </c>
      <c r="S46">
        <v>0</v>
      </c>
      <c r="T46">
        <v>32013</v>
      </c>
      <c r="U46">
        <v>0.85899431147365035</v>
      </c>
      <c r="V46">
        <v>18876</v>
      </c>
    </row>
    <row r="47" spans="1:22" hidden="1" x14ac:dyDescent="0.2">
      <c r="A47">
        <v>45</v>
      </c>
      <c r="B47" t="s">
        <v>37</v>
      </c>
      <c r="C47" t="s">
        <v>37</v>
      </c>
      <c r="D47" t="s">
        <v>617</v>
      </c>
      <c r="E47" t="s">
        <v>29</v>
      </c>
      <c r="F47" t="s">
        <v>300</v>
      </c>
      <c r="H47" t="s">
        <v>125</v>
      </c>
      <c r="I47" t="s">
        <v>33</v>
      </c>
      <c r="J47">
        <v>2.3298611111111107E-2</v>
      </c>
      <c r="K47">
        <v>1</v>
      </c>
      <c r="L47" t="s">
        <v>34</v>
      </c>
      <c r="M47">
        <v>32803</v>
      </c>
      <c r="N47" t="s">
        <v>669</v>
      </c>
      <c r="O47">
        <v>32412</v>
      </c>
      <c r="P47">
        <v>17177</v>
      </c>
      <c r="Q47">
        <v>0.98808035850379539</v>
      </c>
      <c r="T47">
        <v>391</v>
      </c>
      <c r="U47">
        <v>1.1919641496204616E-2</v>
      </c>
    </row>
    <row r="48" spans="1:22" hidden="1" x14ac:dyDescent="0.2">
      <c r="A48">
        <v>46</v>
      </c>
      <c r="B48" t="s">
        <v>26</v>
      </c>
      <c r="C48" t="s">
        <v>711</v>
      </c>
      <c r="D48" t="s">
        <v>528</v>
      </c>
      <c r="E48" t="s">
        <v>29</v>
      </c>
      <c r="F48" t="s">
        <v>529</v>
      </c>
      <c r="G48" t="s">
        <v>36</v>
      </c>
      <c r="H48" t="s">
        <v>530</v>
      </c>
      <c r="I48" t="s">
        <v>33</v>
      </c>
      <c r="J48">
        <v>3.6793981481481483E-2</v>
      </c>
      <c r="K48">
        <v>5</v>
      </c>
      <c r="L48" t="s">
        <v>34</v>
      </c>
      <c r="M48">
        <v>31649</v>
      </c>
      <c r="N48" t="s">
        <v>674</v>
      </c>
      <c r="O48">
        <v>29913</v>
      </c>
      <c r="P48">
        <v>18181</v>
      </c>
      <c r="Q48">
        <v>0.9451483459193023</v>
      </c>
      <c r="T48">
        <v>1736</v>
      </c>
      <c r="U48">
        <v>5.485165408069765E-2</v>
      </c>
    </row>
    <row r="49" spans="1:22" hidden="1" x14ac:dyDescent="0.2">
      <c r="A49">
        <v>47</v>
      </c>
      <c r="B49" t="s">
        <v>26</v>
      </c>
      <c r="C49" t="s">
        <v>711</v>
      </c>
      <c r="D49" t="s">
        <v>142</v>
      </c>
      <c r="E49" t="s">
        <v>29</v>
      </c>
      <c r="F49" t="s">
        <v>143</v>
      </c>
      <c r="G49" t="s">
        <v>36</v>
      </c>
      <c r="H49" t="s">
        <v>144</v>
      </c>
      <c r="I49" t="s">
        <v>33</v>
      </c>
      <c r="J49">
        <v>7.8819444444444432E-3</v>
      </c>
      <c r="K49">
        <v>2</v>
      </c>
      <c r="L49" t="s">
        <v>34</v>
      </c>
      <c r="M49">
        <v>29985</v>
      </c>
      <c r="N49" t="s">
        <v>674</v>
      </c>
      <c r="O49">
        <v>26571</v>
      </c>
      <c r="P49">
        <v>17534</v>
      </c>
      <c r="Q49">
        <v>0.88614307153576788</v>
      </c>
      <c r="T49">
        <v>3414</v>
      </c>
      <c r="U49">
        <v>0.11385692846423212</v>
      </c>
    </row>
    <row r="50" spans="1:22" hidden="1" x14ac:dyDescent="0.2">
      <c r="A50">
        <v>48</v>
      </c>
      <c r="B50" t="s">
        <v>37</v>
      </c>
      <c r="C50" t="s">
        <v>37</v>
      </c>
      <c r="D50" t="s">
        <v>620</v>
      </c>
      <c r="E50" t="s">
        <v>29</v>
      </c>
      <c r="F50" t="s">
        <v>318</v>
      </c>
      <c r="G50" t="s">
        <v>153</v>
      </c>
      <c r="H50" t="s">
        <v>154</v>
      </c>
      <c r="I50" t="s">
        <v>33</v>
      </c>
      <c r="J50">
        <v>3.8807870370370375E-2</v>
      </c>
      <c r="K50">
        <v>3</v>
      </c>
      <c r="L50" t="s">
        <v>34</v>
      </c>
      <c r="M50">
        <v>28224</v>
      </c>
      <c r="N50" t="s">
        <v>669</v>
      </c>
      <c r="O50">
        <v>27530</v>
      </c>
      <c r="P50">
        <v>15250</v>
      </c>
      <c r="Q50">
        <v>0.97541099773242634</v>
      </c>
      <c r="T50">
        <v>694</v>
      </c>
      <c r="U50">
        <v>2.4589002267573695E-2</v>
      </c>
    </row>
    <row r="51" spans="1:22" hidden="1" x14ac:dyDescent="0.2">
      <c r="A51">
        <v>49</v>
      </c>
      <c r="B51" t="s">
        <v>48</v>
      </c>
      <c r="C51" t="s">
        <v>49</v>
      </c>
      <c r="D51" t="s">
        <v>641</v>
      </c>
      <c r="E51" t="s">
        <v>29</v>
      </c>
      <c r="H51" t="s">
        <v>642</v>
      </c>
      <c r="I51" t="s">
        <v>33</v>
      </c>
      <c r="J51">
        <v>4.5949074074074078E-3</v>
      </c>
      <c r="K51">
        <v>69</v>
      </c>
      <c r="L51" t="s">
        <v>53</v>
      </c>
      <c r="M51">
        <v>28121</v>
      </c>
      <c r="N51" t="s">
        <v>643</v>
      </c>
      <c r="O51">
        <v>0</v>
      </c>
      <c r="P51" t="s">
        <v>709</v>
      </c>
      <c r="Q51">
        <v>0</v>
      </c>
      <c r="R51">
        <v>28121</v>
      </c>
      <c r="S51">
        <v>1</v>
      </c>
      <c r="T51">
        <v>0</v>
      </c>
      <c r="U51">
        <v>0</v>
      </c>
      <c r="V51">
        <v>0</v>
      </c>
    </row>
    <row r="52" spans="1:22" hidden="1" x14ac:dyDescent="0.2">
      <c r="A52">
        <v>50</v>
      </c>
      <c r="B52" t="s">
        <v>26</v>
      </c>
      <c r="C52" t="s">
        <v>711</v>
      </c>
      <c r="D52" t="s">
        <v>651</v>
      </c>
      <c r="E52" t="s">
        <v>29</v>
      </c>
      <c r="F52" t="s">
        <v>130</v>
      </c>
      <c r="G52" t="s">
        <v>652</v>
      </c>
      <c r="H52" t="s">
        <v>653</v>
      </c>
      <c r="I52" t="s">
        <v>33</v>
      </c>
      <c r="J52">
        <v>3.9120370370370368E-3</v>
      </c>
      <c r="K52">
        <v>1</v>
      </c>
      <c r="L52" t="s">
        <v>34</v>
      </c>
      <c r="M52">
        <v>27344</v>
      </c>
      <c r="N52" t="s">
        <v>674</v>
      </c>
      <c r="O52">
        <v>25198</v>
      </c>
      <c r="P52">
        <v>7156</v>
      </c>
      <c r="Q52">
        <v>0.92151843183148041</v>
      </c>
      <c r="T52">
        <v>2146</v>
      </c>
      <c r="U52">
        <v>7.8481568168519603E-2</v>
      </c>
    </row>
    <row r="53" spans="1:22" hidden="1" x14ac:dyDescent="0.2">
      <c r="A53">
        <v>51</v>
      </c>
      <c r="B53" t="s">
        <v>26</v>
      </c>
      <c r="C53" t="s">
        <v>711</v>
      </c>
      <c r="D53" t="s">
        <v>660</v>
      </c>
      <c r="E53" t="s">
        <v>29</v>
      </c>
      <c r="F53" t="s">
        <v>95</v>
      </c>
      <c r="H53" t="s">
        <v>668</v>
      </c>
      <c r="I53" t="s">
        <v>33</v>
      </c>
      <c r="J53">
        <v>2.8993055555555553E-2</v>
      </c>
      <c r="K53">
        <v>3</v>
      </c>
      <c r="L53" t="s">
        <v>34</v>
      </c>
      <c r="M53">
        <v>26632</v>
      </c>
      <c r="N53" t="s">
        <v>674</v>
      </c>
      <c r="O53">
        <v>6959</v>
      </c>
      <c r="P53">
        <v>4714</v>
      </c>
      <c r="Q53">
        <v>0.26130219285070594</v>
      </c>
      <c r="T53">
        <v>19673</v>
      </c>
      <c r="U53">
        <v>0.73869780714929412</v>
      </c>
    </row>
    <row r="54" spans="1:22" x14ac:dyDescent="0.2">
      <c r="A54">
        <v>52</v>
      </c>
      <c r="B54" t="s">
        <v>55</v>
      </c>
      <c r="C54" t="s">
        <v>56</v>
      </c>
      <c r="D54" t="s">
        <v>684</v>
      </c>
      <c r="E54" t="s">
        <v>29</v>
      </c>
      <c r="F54" t="s">
        <v>64</v>
      </c>
      <c r="G54" t="s">
        <v>85</v>
      </c>
      <c r="H54" t="s">
        <v>701</v>
      </c>
      <c r="I54" t="s">
        <v>33</v>
      </c>
      <c r="J54">
        <v>2.6869212962962963E-2</v>
      </c>
      <c r="K54">
        <v>2</v>
      </c>
      <c r="L54" t="s">
        <v>34</v>
      </c>
      <c r="M54">
        <v>25869</v>
      </c>
      <c r="N54" t="s">
        <v>59</v>
      </c>
      <c r="O54">
        <v>19739</v>
      </c>
      <c r="P54">
        <v>7895</v>
      </c>
      <c r="Q54">
        <v>0.76303683946035794</v>
      </c>
      <c r="R54">
        <v>2270</v>
      </c>
      <c r="S54">
        <v>8.7749816382542811E-2</v>
      </c>
      <c r="T54">
        <v>3860</v>
      </c>
      <c r="U54">
        <v>0.14921334415709922</v>
      </c>
      <c r="V54">
        <v>1607</v>
      </c>
    </row>
    <row r="55" spans="1:22" hidden="1" x14ac:dyDescent="0.2">
      <c r="A55">
        <v>53</v>
      </c>
      <c r="B55" t="s">
        <v>48</v>
      </c>
      <c r="C55" t="s">
        <v>49</v>
      </c>
      <c r="D55" t="s">
        <v>137</v>
      </c>
      <c r="E55" t="s">
        <v>29</v>
      </c>
      <c r="F55" t="s">
        <v>308</v>
      </c>
      <c r="G55" t="s">
        <v>113</v>
      </c>
      <c r="H55" t="s">
        <v>138</v>
      </c>
      <c r="I55" t="s">
        <v>33</v>
      </c>
      <c r="J55">
        <v>0</v>
      </c>
      <c r="K55">
        <v>0</v>
      </c>
      <c r="L55" t="s">
        <v>53</v>
      </c>
      <c r="M55">
        <v>25807</v>
      </c>
      <c r="N55" t="s">
        <v>87</v>
      </c>
      <c r="O55">
        <v>18850</v>
      </c>
      <c r="Q55">
        <v>0.73042197853295621</v>
      </c>
      <c r="S55">
        <v>0</v>
      </c>
      <c r="T55">
        <v>6957</v>
      </c>
      <c r="U55">
        <v>0.26957802146704385</v>
      </c>
      <c r="V55">
        <v>1882</v>
      </c>
    </row>
    <row r="56" spans="1:22" hidden="1" x14ac:dyDescent="0.2">
      <c r="A56">
        <v>54</v>
      </c>
      <c r="B56" t="s">
        <v>37</v>
      </c>
      <c r="C56" t="s">
        <v>37</v>
      </c>
      <c r="D56" t="s">
        <v>619</v>
      </c>
      <c r="E56" t="s">
        <v>29</v>
      </c>
      <c r="F56" t="s">
        <v>146</v>
      </c>
      <c r="G56" t="s">
        <v>167</v>
      </c>
      <c r="H56" t="s">
        <v>545</v>
      </c>
      <c r="I56" t="s">
        <v>33</v>
      </c>
      <c r="K56">
        <v>0</v>
      </c>
      <c r="L56" t="s">
        <v>34</v>
      </c>
      <c r="M56">
        <v>25231</v>
      </c>
      <c r="N56" t="s">
        <v>669</v>
      </c>
      <c r="O56">
        <v>11336</v>
      </c>
      <c r="P56">
        <v>5777</v>
      </c>
      <c r="Q56">
        <v>0.4492885735801197</v>
      </c>
      <c r="T56">
        <v>13895</v>
      </c>
      <c r="U56">
        <v>0.55071142641988036</v>
      </c>
    </row>
    <row r="57" spans="1:22" hidden="1" x14ac:dyDescent="0.2">
      <c r="A57">
        <v>55</v>
      </c>
      <c r="B57" t="s">
        <v>26</v>
      </c>
      <c r="C57" t="s">
        <v>711</v>
      </c>
      <c r="D57" t="s">
        <v>126</v>
      </c>
      <c r="E57" t="s">
        <v>29</v>
      </c>
      <c r="F57" t="s">
        <v>127</v>
      </c>
      <c r="G57" t="s">
        <v>36</v>
      </c>
      <c r="H57" t="s">
        <v>128</v>
      </c>
      <c r="I57" t="s">
        <v>33</v>
      </c>
      <c r="J57">
        <v>2.7372685185185184E-2</v>
      </c>
      <c r="K57">
        <v>2</v>
      </c>
      <c r="L57" t="s">
        <v>34</v>
      </c>
      <c r="M57">
        <v>24597</v>
      </c>
      <c r="N57" t="s">
        <v>674</v>
      </c>
      <c r="O57">
        <v>22927</v>
      </c>
      <c r="P57">
        <v>16277</v>
      </c>
      <c r="Q57">
        <v>0.93210554132617796</v>
      </c>
      <c r="T57">
        <v>1670</v>
      </c>
      <c r="U57">
        <v>6.7894458673822017E-2</v>
      </c>
    </row>
    <row r="58" spans="1:22" hidden="1" x14ac:dyDescent="0.2">
      <c r="A58">
        <v>56</v>
      </c>
      <c r="B58" t="s">
        <v>26</v>
      </c>
      <c r="C58" t="s">
        <v>711</v>
      </c>
      <c r="D58" t="s">
        <v>682</v>
      </c>
      <c r="E58" t="s">
        <v>29</v>
      </c>
      <c r="F58" t="s">
        <v>30</v>
      </c>
      <c r="G58" t="s">
        <v>98</v>
      </c>
      <c r="H58" t="s">
        <v>683</v>
      </c>
      <c r="I58" t="s">
        <v>33</v>
      </c>
      <c r="J58">
        <v>4.5810185185185183E-2</v>
      </c>
      <c r="K58">
        <v>1</v>
      </c>
      <c r="L58" t="s">
        <v>34</v>
      </c>
      <c r="M58">
        <v>21523</v>
      </c>
      <c r="N58" t="s">
        <v>674</v>
      </c>
      <c r="O58">
        <v>11818</v>
      </c>
      <c r="P58">
        <v>8562</v>
      </c>
      <c r="Q58">
        <v>0.54908702318450031</v>
      </c>
      <c r="T58">
        <v>9705</v>
      </c>
      <c r="U58">
        <v>0.45091297681549969</v>
      </c>
    </row>
    <row r="59" spans="1:22" hidden="1" x14ac:dyDescent="0.2">
      <c r="A59">
        <v>57</v>
      </c>
      <c r="B59" t="s">
        <v>48</v>
      </c>
      <c r="C59" t="s">
        <v>48</v>
      </c>
      <c r="D59" t="s">
        <v>593</v>
      </c>
      <c r="E59" t="s">
        <v>29</v>
      </c>
      <c r="F59" t="s">
        <v>143</v>
      </c>
      <c r="H59" t="s">
        <v>594</v>
      </c>
      <c r="I59" t="s">
        <v>33</v>
      </c>
      <c r="J59">
        <v>3.6273148148148152E-2</v>
      </c>
      <c r="K59">
        <v>5</v>
      </c>
      <c r="L59" t="s">
        <v>53</v>
      </c>
      <c r="M59">
        <v>20757</v>
      </c>
      <c r="N59" t="s">
        <v>87</v>
      </c>
      <c r="O59">
        <v>19975</v>
      </c>
      <c r="Q59">
        <v>0.96232596232596235</v>
      </c>
      <c r="S59">
        <v>0</v>
      </c>
      <c r="T59">
        <v>782</v>
      </c>
      <c r="U59">
        <v>3.7674037674037673E-2</v>
      </c>
      <c r="V59">
        <v>433</v>
      </c>
    </row>
    <row r="60" spans="1:22" x14ac:dyDescent="0.2">
      <c r="A60">
        <v>58</v>
      </c>
      <c r="B60" t="s">
        <v>48</v>
      </c>
      <c r="C60" t="s">
        <v>49</v>
      </c>
      <c r="D60" t="s">
        <v>160</v>
      </c>
      <c r="E60" t="s">
        <v>29</v>
      </c>
      <c r="F60" t="s">
        <v>64</v>
      </c>
      <c r="G60" t="s">
        <v>161</v>
      </c>
      <c r="H60" t="s">
        <v>162</v>
      </c>
      <c r="I60" t="s">
        <v>33</v>
      </c>
      <c r="J60">
        <v>5.4513888888888893E-3</v>
      </c>
      <c r="K60">
        <v>5</v>
      </c>
      <c r="L60" t="s">
        <v>163</v>
      </c>
      <c r="M60">
        <v>20716</v>
      </c>
      <c r="N60" t="s">
        <v>87</v>
      </c>
      <c r="O60">
        <v>20716</v>
      </c>
      <c r="Q60">
        <v>1</v>
      </c>
      <c r="S60">
        <v>0</v>
      </c>
      <c r="T60">
        <v>0</v>
      </c>
      <c r="U60">
        <v>0</v>
      </c>
      <c r="V60">
        <v>0</v>
      </c>
    </row>
    <row r="61" spans="1:22" hidden="1" x14ac:dyDescent="0.2">
      <c r="A61">
        <v>59</v>
      </c>
      <c r="B61" t="s">
        <v>48</v>
      </c>
      <c r="C61" t="s">
        <v>83</v>
      </c>
      <c r="D61" t="s">
        <v>534</v>
      </c>
      <c r="E61" t="s">
        <v>29</v>
      </c>
      <c r="F61" t="s">
        <v>309</v>
      </c>
      <c r="G61" t="s">
        <v>176</v>
      </c>
      <c r="H61" t="s">
        <v>535</v>
      </c>
      <c r="I61" t="s">
        <v>33</v>
      </c>
      <c r="J61">
        <v>3.5729166666666666E-2</v>
      </c>
      <c r="K61">
        <v>3</v>
      </c>
      <c r="L61" t="s">
        <v>53</v>
      </c>
      <c r="M61">
        <v>20671</v>
      </c>
      <c r="N61" t="s">
        <v>87</v>
      </c>
      <c r="O61">
        <v>6206</v>
      </c>
      <c r="Q61">
        <v>0.30022737168013158</v>
      </c>
      <c r="S61">
        <v>0</v>
      </c>
      <c r="T61">
        <v>14465</v>
      </c>
      <c r="U61">
        <v>0.69977262831986842</v>
      </c>
      <c r="V61">
        <v>9028</v>
      </c>
    </row>
    <row r="62" spans="1:22" hidden="1" x14ac:dyDescent="0.2">
      <c r="A62">
        <v>60</v>
      </c>
      <c r="B62" t="s">
        <v>37</v>
      </c>
      <c r="C62" t="s">
        <v>37</v>
      </c>
      <c r="D62" t="s">
        <v>631</v>
      </c>
      <c r="E62" t="s">
        <v>29</v>
      </c>
      <c r="F62" t="s">
        <v>308</v>
      </c>
      <c r="H62" t="s">
        <v>577</v>
      </c>
      <c r="I62" t="s">
        <v>33</v>
      </c>
      <c r="J62">
        <v>3.0393518518518518E-2</v>
      </c>
      <c r="K62">
        <v>2</v>
      </c>
      <c r="L62" t="s">
        <v>34</v>
      </c>
      <c r="M62">
        <v>20033</v>
      </c>
      <c r="N62" t="s">
        <v>669</v>
      </c>
      <c r="O62">
        <v>13179</v>
      </c>
      <c r="P62">
        <v>8783</v>
      </c>
      <c r="Q62">
        <v>0.65786452353616531</v>
      </c>
      <c r="T62">
        <v>6854</v>
      </c>
      <c r="U62">
        <v>0.34213547646383469</v>
      </c>
    </row>
    <row r="63" spans="1:22" hidden="1" x14ac:dyDescent="0.2">
      <c r="A63">
        <v>61</v>
      </c>
      <c r="B63" t="s">
        <v>26</v>
      </c>
      <c r="C63" t="s">
        <v>711</v>
      </c>
      <c r="D63" t="s">
        <v>109</v>
      </c>
      <c r="E63" t="s">
        <v>29</v>
      </c>
      <c r="F63" t="s">
        <v>110</v>
      </c>
      <c r="G63" t="s">
        <v>36</v>
      </c>
      <c r="H63" t="s">
        <v>111</v>
      </c>
      <c r="I63" t="s">
        <v>33</v>
      </c>
      <c r="J63">
        <v>2.0937499999999998E-2</v>
      </c>
      <c r="K63">
        <v>4</v>
      </c>
      <c r="L63" t="s">
        <v>34</v>
      </c>
      <c r="M63">
        <v>19733</v>
      </c>
      <c r="N63" t="s">
        <v>674</v>
      </c>
      <c r="O63">
        <v>16216</v>
      </c>
      <c r="P63">
        <v>10597</v>
      </c>
      <c r="Q63">
        <v>0.82177063801753403</v>
      </c>
      <c r="T63">
        <v>3517</v>
      </c>
      <c r="U63">
        <v>0.17822936198246592</v>
      </c>
    </row>
    <row r="64" spans="1:22" hidden="1" x14ac:dyDescent="0.2">
      <c r="A64">
        <v>62</v>
      </c>
      <c r="B64" t="s">
        <v>66</v>
      </c>
      <c r="C64" t="s">
        <v>67</v>
      </c>
      <c r="D64" t="s">
        <v>210</v>
      </c>
      <c r="E64" t="s">
        <v>29</v>
      </c>
      <c r="F64" t="s">
        <v>146</v>
      </c>
      <c r="H64" t="s">
        <v>211</v>
      </c>
      <c r="I64" t="s">
        <v>33</v>
      </c>
      <c r="J64">
        <v>1.7604166666666667E-2</v>
      </c>
      <c r="K64">
        <v>4</v>
      </c>
      <c r="L64" t="s">
        <v>34</v>
      </c>
      <c r="M64">
        <v>19395</v>
      </c>
      <c r="N64" t="s">
        <v>70</v>
      </c>
      <c r="O64">
        <v>16195</v>
      </c>
      <c r="P64">
        <v>1741</v>
      </c>
      <c r="Q64">
        <v>0.83500902294405777</v>
      </c>
      <c r="R64">
        <v>0</v>
      </c>
      <c r="S64">
        <v>0</v>
      </c>
      <c r="T64">
        <v>3200</v>
      </c>
      <c r="U64">
        <v>0.16499097705594226</v>
      </c>
      <c r="V64">
        <v>2000</v>
      </c>
    </row>
    <row r="65" spans="1:22" hidden="1" x14ac:dyDescent="0.2">
      <c r="A65">
        <v>63</v>
      </c>
      <c r="B65" t="s">
        <v>37</v>
      </c>
      <c r="C65" t="s">
        <v>37</v>
      </c>
      <c r="D65" t="s">
        <v>645</v>
      </c>
      <c r="E65" t="s">
        <v>29</v>
      </c>
      <c r="F65" t="s">
        <v>130</v>
      </c>
      <c r="G65" t="s">
        <v>386</v>
      </c>
      <c r="H65" t="s">
        <v>646</v>
      </c>
      <c r="I65" t="s">
        <v>33</v>
      </c>
      <c r="J65">
        <v>9.6527777777777775E-3</v>
      </c>
      <c r="K65">
        <v>1</v>
      </c>
      <c r="L65" t="s">
        <v>34</v>
      </c>
      <c r="M65">
        <v>18728</v>
      </c>
      <c r="N65" t="s">
        <v>669</v>
      </c>
      <c r="O65">
        <v>18559</v>
      </c>
      <c r="P65">
        <v>7276</v>
      </c>
      <c r="Q65">
        <v>0.99097607859888936</v>
      </c>
      <c r="T65">
        <v>169</v>
      </c>
      <c r="U65">
        <v>9.0239214011106367E-3</v>
      </c>
    </row>
    <row r="66" spans="1:22" hidden="1" x14ac:dyDescent="0.2">
      <c r="A66">
        <v>64</v>
      </c>
      <c r="B66" t="s">
        <v>37</v>
      </c>
      <c r="C66" t="s">
        <v>37</v>
      </c>
      <c r="D66" t="s">
        <v>630</v>
      </c>
      <c r="E66" t="s">
        <v>29</v>
      </c>
      <c r="F66" t="s">
        <v>512</v>
      </c>
      <c r="H66" t="s">
        <v>197</v>
      </c>
      <c r="I66" t="s">
        <v>33</v>
      </c>
      <c r="J66">
        <v>2.2546296296296297E-2</v>
      </c>
      <c r="K66">
        <v>3</v>
      </c>
      <c r="L66" t="s">
        <v>34</v>
      </c>
      <c r="M66">
        <v>18564</v>
      </c>
      <c r="N66" t="s">
        <v>669</v>
      </c>
      <c r="O66">
        <v>18564</v>
      </c>
      <c r="P66">
        <v>9521</v>
      </c>
      <c r="Q66">
        <v>1</v>
      </c>
      <c r="U66">
        <v>0</v>
      </c>
    </row>
    <row r="67" spans="1:22" hidden="1" x14ac:dyDescent="0.2">
      <c r="A67">
        <v>65</v>
      </c>
      <c r="B67" t="s">
        <v>55</v>
      </c>
      <c r="C67" t="s">
        <v>56</v>
      </c>
      <c r="D67" t="s">
        <v>690</v>
      </c>
      <c r="E67" t="s">
        <v>29</v>
      </c>
      <c r="F67" t="s">
        <v>308</v>
      </c>
      <c r="G67" t="s">
        <v>453</v>
      </c>
      <c r="H67" t="s">
        <v>698</v>
      </c>
      <c r="I67" t="s">
        <v>33</v>
      </c>
      <c r="J67">
        <v>2.6412037037037036E-2</v>
      </c>
      <c r="K67">
        <v>1</v>
      </c>
      <c r="L67" t="s">
        <v>34</v>
      </c>
      <c r="M67">
        <v>18047</v>
      </c>
      <c r="N67" t="s">
        <v>59</v>
      </c>
      <c r="O67">
        <v>3993</v>
      </c>
      <c r="P67">
        <v>1597</v>
      </c>
      <c r="Q67">
        <v>0.22125561035075081</v>
      </c>
      <c r="R67">
        <v>1936</v>
      </c>
      <c r="S67">
        <v>0.10727544744278827</v>
      </c>
      <c r="T67">
        <v>12118</v>
      </c>
      <c r="U67">
        <v>0.67146894220646092</v>
      </c>
      <c r="V67">
        <v>9056</v>
      </c>
    </row>
    <row r="68" spans="1:22" hidden="1" x14ac:dyDescent="0.2">
      <c r="A68">
        <v>66</v>
      </c>
      <c r="B68" t="s">
        <v>48</v>
      </c>
      <c r="C68" t="s">
        <v>48</v>
      </c>
      <c r="D68" t="s">
        <v>595</v>
      </c>
      <c r="E68" t="s">
        <v>29</v>
      </c>
      <c r="F68" t="s">
        <v>127</v>
      </c>
      <c r="H68" t="s">
        <v>596</v>
      </c>
      <c r="I68" t="s">
        <v>33</v>
      </c>
      <c r="J68">
        <v>3.5243055555555555E-2</v>
      </c>
      <c r="K68">
        <v>4</v>
      </c>
      <c r="L68" t="s">
        <v>53</v>
      </c>
      <c r="M68">
        <v>17889</v>
      </c>
      <c r="N68" t="s">
        <v>87</v>
      </c>
      <c r="O68">
        <v>11238</v>
      </c>
      <c r="Q68">
        <v>0.62820727821566325</v>
      </c>
      <c r="S68">
        <v>0</v>
      </c>
      <c r="T68">
        <v>6651</v>
      </c>
      <c r="U68">
        <v>0.37179272178433675</v>
      </c>
      <c r="V68">
        <v>4155</v>
      </c>
    </row>
    <row r="69" spans="1:22" hidden="1" x14ac:dyDescent="0.2">
      <c r="A69">
        <v>67</v>
      </c>
      <c r="B69" t="s">
        <v>37</v>
      </c>
      <c r="C69" t="s">
        <v>37</v>
      </c>
      <c r="D69" t="s">
        <v>626</v>
      </c>
      <c r="E69" t="s">
        <v>29</v>
      </c>
      <c r="F69" t="s">
        <v>318</v>
      </c>
      <c r="H69" t="s">
        <v>156</v>
      </c>
      <c r="I69" t="s">
        <v>33</v>
      </c>
      <c r="J69">
        <v>2.2349537037037032E-2</v>
      </c>
      <c r="K69">
        <v>1</v>
      </c>
      <c r="L69" t="s">
        <v>34</v>
      </c>
      <c r="M69">
        <v>16488</v>
      </c>
      <c r="N69" t="s">
        <v>669</v>
      </c>
      <c r="O69">
        <v>15627</v>
      </c>
      <c r="P69">
        <v>9521</v>
      </c>
      <c r="Q69">
        <v>0.94778020378457062</v>
      </c>
      <c r="T69">
        <v>861</v>
      </c>
      <c r="U69">
        <v>5.2219796215429402E-2</v>
      </c>
    </row>
    <row r="70" spans="1:22" hidden="1" x14ac:dyDescent="0.2">
      <c r="A70">
        <v>68</v>
      </c>
      <c r="B70" t="s">
        <v>48</v>
      </c>
      <c r="C70" t="s">
        <v>48</v>
      </c>
      <c r="D70" t="s">
        <v>654</v>
      </c>
      <c r="E70" t="s">
        <v>29</v>
      </c>
      <c r="F70" t="s">
        <v>146</v>
      </c>
      <c r="H70" t="s">
        <v>655</v>
      </c>
      <c r="I70" t="s">
        <v>33</v>
      </c>
      <c r="J70">
        <v>2.886574074074074E-2</v>
      </c>
      <c r="K70">
        <v>13</v>
      </c>
      <c r="L70" t="s">
        <v>53</v>
      </c>
      <c r="M70">
        <v>16471</v>
      </c>
      <c r="N70" t="s">
        <v>87</v>
      </c>
      <c r="O70">
        <v>8672</v>
      </c>
      <c r="Q70">
        <v>0.52650112318620601</v>
      </c>
      <c r="S70">
        <v>0</v>
      </c>
      <c r="T70">
        <v>7799</v>
      </c>
      <c r="U70">
        <v>0.47349887681379393</v>
      </c>
      <c r="V70">
        <v>2170</v>
      </c>
    </row>
    <row r="71" spans="1:22" x14ac:dyDescent="0.2">
      <c r="A71">
        <v>69</v>
      </c>
      <c r="B71" t="s">
        <v>37</v>
      </c>
      <c r="C71" t="s">
        <v>37</v>
      </c>
      <c r="D71" t="s">
        <v>625</v>
      </c>
      <c r="E71" t="s">
        <v>29</v>
      </c>
      <c r="F71" t="s">
        <v>64</v>
      </c>
      <c r="G71" t="s">
        <v>85</v>
      </c>
      <c r="H71" t="s">
        <v>547</v>
      </c>
      <c r="I71" t="s">
        <v>33</v>
      </c>
      <c r="K71">
        <v>0</v>
      </c>
      <c r="L71" t="s">
        <v>34</v>
      </c>
      <c r="M71">
        <v>15762</v>
      </c>
      <c r="N71" t="s">
        <v>669</v>
      </c>
      <c r="O71">
        <v>14747</v>
      </c>
      <c r="P71">
        <v>3309</v>
      </c>
      <c r="Q71">
        <v>0.93560461870321021</v>
      </c>
      <c r="T71">
        <v>1015</v>
      </c>
      <c r="U71">
        <v>6.4395381296789747E-2</v>
      </c>
    </row>
    <row r="72" spans="1:22" hidden="1" x14ac:dyDescent="0.2">
      <c r="A72">
        <v>70</v>
      </c>
      <c r="B72" t="s">
        <v>37</v>
      </c>
      <c r="C72" t="s">
        <v>37</v>
      </c>
      <c r="D72" t="s">
        <v>628</v>
      </c>
      <c r="E72" t="s">
        <v>29</v>
      </c>
      <c r="F72" t="s">
        <v>308</v>
      </c>
      <c r="G72" t="s">
        <v>105</v>
      </c>
      <c r="H72" t="s">
        <v>188</v>
      </c>
      <c r="I72" t="s">
        <v>33</v>
      </c>
      <c r="J72">
        <v>3.1944444444444449E-2</v>
      </c>
      <c r="K72">
        <v>2</v>
      </c>
      <c r="L72" t="s">
        <v>34</v>
      </c>
      <c r="M72">
        <v>15309</v>
      </c>
      <c r="N72" t="s">
        <v>669</v>
      </c>
      <c r="O72">
        <v>14787</v>
      </c>
      <c r="P72">
        <v>9604</v>
      </c>
      <c r="Q72">
        <v>0.96590241034685476</v>
      </c>
      <c r="T72">
        <v>522</v>
      </c>
      <c r="U72">
        <v>3.4097589653145209E-2</v>
      </c>
    </row>
    <row r="73" spans="1:22" hidden="1" x14ac:dyDescent="0.2">
      <c r="A73">
        <v>71</v>
      </c>
      <c r="B73" t="s">
        <v>48</v>
      </c>
      <c r="C73" t="s">
        <v>48</v>
      </c>
      <c r="D73" t="s">
        <v>707</v>
      </c>
      <c r="E73" t="s">
        <v>29</v>
      </c>
      <c r="F73" t="s">
        <v>488</v>
      </c>
      <c r="H73" t="s">
        <v>708</v>
      </c>
      <c r="I73" t="s">
        <v>33</v>
      </c>
      <c r="J73">
        <v>5.3819444444444448E-2</v>
      </c>
      <c r="K73">
        <v>4</v>
      </c>
      <c r="L73" t="s">
        <v>53</v>
      </c>
      <c r="M73">
        <v>13797</v>
      </c>
      <c r="N73" t="s">
        <v>87</v>
      </c>
      <c r="O73">
        <v>7724</v>
      </c>
      <c r="Q73">
        <v>0.55983184750308035</v>
      </c>
      <c r="S73">
        <v>0</v>
      </c>
      <c r="T73">
        <v>6073</v>
      </c>
      <c r="U73">
        <v>0.4401681524969196</v>
      </c>
      <c r="V73">
        <v>2267</v>
      </c>
    </row>
    <row r="74" spans="1:22" hidden="1" x14ac:dyDescent="0.2">
      <c r="A74">
        <v>72</v>
      </c>
      <c r="B74" t="s">
        <v>524</v>
      </c>
      <c r="C74" t="s">
        <v>559</v>
      </c>
      <c r="D74" t="s">
        <v>560</v>
      </c>
      <c r="E74" t="s">
        <v>29</v>
      </c>
      <c r="F74" t="s">
        <v>127</v>
      </c>
      <c r="H74" t="s">
        <v>561</v>
      </c>
      <c r="I74" t="s">
        <v>557</v>
      </c>
      <c r="J74">
        <v>3.515046296296296E-2</v>
      </c>
      <c r="K74">
        <v>5</v>
      </c>
      <c r="L74" t="s">
        <v>34</v>
      </c>
      <c r="M74">
        <v>13383</v>
      </c>
      <c r="N74" t="s">
        <v>47</v>
      </c>
      <c r="O74">
        <v>13383</v>
      </c>
      <c r="P74">
        <v>7419</v>
      </c>
      <c r="Q74">
        <v>1</v>
      </c>
      <c r="R74">
        <v>0</v>
      </c>
      <c r="S74">
        <v>0</v>
      </c>
      <c r="T74">
        <v>0</v>
      </c>
      <c r="U74">
        <v>0</v>
      </c>
      <c r="V74">
        <v>0</v>
      </c>
    </row>
    <row r="75" spans="1:22" hidden="1" x14ac:dyDescent="0.2">
      <c r="A75">
        <v>73</v>
      </c>
      <c r="B75" t="s">
        <v>26</v>
      </c>
      <c r="C75" t="s">
        <v>711</v>
      </c>
      <c r="D75" t="s">
        <v>501</v>
      </c>
      <c r="E75" t="s">
        <v>29</v>
      </c>
      <c r="F75" t="s">
        <v>143</v>
      </c>
      <c r="G75" t="s">
        <v>36</v>
      </c>
      <c r="H75" t="s">
        <v>502</v>
      </c>
      <c r="I75" t="s">
        <v>33</v>
      </c>
      <c r="J75">
        <v>7.9282407407407409E-3</v>
      </c>
      <c r="K75">
        <v>1</v>
      </c>
      <c r="L75" t="s">
        <v>34</v>
      </c>
      <c r="M75">
        <v>12387</v>
      </c>
      <c r="N75" t="s">
        <v>674</v>
      </c>
      <c r="O75">
        <v>12387</v>
      </c>
      <c r="P75">
        <v>6717</v>
      </c>
      <c r="Q75">
        <v>1</v>
      </c>
      <c r="U75">
        <v>0</v>
      </c>
    </row>
    <row r="76" spans="1:22" hidden="1" x14ac:dyDescent="0.2">
      <c r="A76">
        <v>74</v>
      </c>
      <c r="B76" t="s">
        <v>55</v>
      </c>
      <c r="C76" t="s">
        <v>56</v>
      </c>
      <c r="D76" t="s">
        <v>692</v>
      </c>
      <c r="E76" t="s">
        <v>29</v>
      </c>
      <c r="F76" t="s">
        <v>309</v>
      </c>
      <c r="G76" t="s">
        <v>176</v>
      </c>
      <c r="H76" t="s">
        <v>699</v>
      </c>
      <c r="I76" t="s">
        <v>33</v>
      </c>
      <c r="J76">
        <v>3.0748456793981482E-2</v>
      </c>
      <c r="K76">
        <v>3</v>
      </c>
      <c r="L76" t="s">
        <v>34</v>
      </c>
      <c r="M76">
        <v>11901</v>
      </c>
      <c r="N76" t="s">
        <v>59</v>
      </c>
      <c r="O76">
        <v>4128</v>
      </c>
      <c r="P76">
        <v>1651</v>
      </c>
      <c r="Q76">
        <v>0.34686160826821277</v>
      </c>
      <c r="R76">
        <v>2741</v>
      </c>
      <c r="S76">
        <v>0.23031678010251239</v>
      </c>
      <c r="T76">
        <v>5032</v>
      </c>
      <c r="U76">
        <v>0.42282161162927484</v>
      </c>
      <c r="V76">
        <v>3764</v>
      </c>
    </row>
    <row r="77" spans="1:22" hidden="1" x14ac:dyDescent="0.2">
      <c r="A77">
        <v>75</v>
      </c>
      <c r="B77" t="s">
        <v>37</v>
      </c>
      <c r="C77" t="s">
        <v>37</v>
      </c>
      <c r="D77" t="s">
        <v>542</v>
      </c>
      <c r="E77" t="s">
        <v>29</v>
      </c>
      <c r="F77" t="s">
        <v>318</v>
      </c>
      <c r="G77" t="s">
        <v>394</v>
      </c>
      <c r="H77" t="s">
        <v>546</v>
      </c>
      <c r="I77" t="s">
        <v>33</v>
      </c>
      <c r="J77">
        <v>4.0567129629629627E-2</v>
      </c>
      <c r="K77">
        <v>2</v>
      </c>
      <c r="L77" t="s">
        <v>34</v>
      </c>
      <c r="M77">
        <v>9229</v>
      </c>
      <c r="N77" t="s">
        <v>669</v>
      </c>
      <c r="O77">
        <v>6262</v>
      </c>
      <c r="P77">
        <v>4417</v>
      </c>
      <c r="Q77">
        <v>0.67851338173149855</v>
      </c>
      <c r="T77">
        <v>318</v>
      </c>
      <c r="U77">
        <v>0.32148661826850145</v>
      </c>
    </row>
    <row r="78" spans="1:22" hidden="1" x14ac:dyDescent="0.2">
      <c r="A78">
        <v>76</v>
      </c>
      <c r="B78" t="s">
        <v>37</v>
      </c>
      <c r="C78" t="s">
        <v>37</v>
      </c>
      <c r="D78" t="s">
        <v>627</v>
      </c>
      <c r="E78" t="s">
        <v>29</v>
      </c>
      <c r="F78" t="s">
        <v>181</v>
      </c>
      <c r="H78" t="s">
        <v>606</v>
      </c>
      <c r="I78" t="s">
        <v>33</v>
      </c>
      <c r="J78">
        <v>1.4351851851851852E-2</v>
      </c>
      <c r="K78">
        <v>1</v>
      </c>
      <c r="L78" t="s">
        <v>34</v>
      </c>
      <c r="M78">
        <v>9200</v>
      </c>
      <c r="N78" t="s">
        <v>669</v>
      </c>
      <c r="O78">
        <v>5746</v>
      </c>
      <c r="P78">
        <v>4150</v>
      </c>
      <c r="Q78">
        <v>0.62456521739130433</v>
      </c>
      <c r="T78">
        <v>3454</v>
      </c>
      <c r="U78">
        <v>0.37543478260869567</v>
      </c>
    </row>
    <row r="79" spans="1:22" hidden="1" x14ac:dyDescent="0.2">
      <c r="A79">
        <v>77</v>
      </c>
      <c r="B79" t="s">
        <v>66</v>
      </c>
      <c r="C79" t="s">
        <v>214</v>
      </c>
      <c r="D79" t="s">
        <v>261</v>
      </c>
      <c r="E79" t="s">
        <v>29</v>
      </c>
      <c r="F79" t="s">
        <v>206</v>
      </c>
      <c r="G79" t="s">
        <v>221</v>
      </c>
      <c r="H79" t="s">
        <v>263</v>
      </c>
      <c r="I79" t="s">
        <v>33</v>
      </c>
      <c r="J79">
        <v>2.7511574074074074E-2</v>
      </c>
      <c r="K79">
        <v>3</v>
      </c>
      <c r="L79" t="s">
        <v>34</v>
      </c>
      <c r="M79">
        <v>8822</v>
      </c>
      <c r="N79" t="s">
        <v>70</v>
      </c>
      <c r="O79">
        <v>7989</v>
      </c>
      <c r="P79">
        <v>1520</v>
      </c>
      <c r="Q79">
        <v>0.90557696667422349</v>
      </c>
      <c r="R79">
        <v>0</v>
      </c>
      <c r="S79">
        <v>0</v>
      </c>
      <c r="T79">
        <v>833</v>
      </c>
      <c r="U79">
        <v>9.4423033325776465E-2</v>
      </c>
      <c r="V79">
        <v>407</v>
      </c>
    </row>
    <row r="80" spans="1:22" hidden="1" x14ac:dyDescent="0.2">
      <c r="A80">
        <v>78</v>
      </c>
      <c r="B80" t="s">
        <v>48</v>
      </c>
      <c r="C80" t="s">
        <v>49</v>
      </c>
      <c r="D80" t="s">
        <v>174</v>
      </c>
      <c r="E80" t="s">
        <v>29</v>
      </c>
      <c r="F80" t="s">
        <v>309</v>
      </c>
      <c r="G80" t="s">
        <v>176</v>
      </c>
      <c r="H80" t="s">
        <v>177</v>
      </c>
      <c r="I80" t="s">
        <v>33</v>
      </c>
      <c r="J80">
        <v>3.6932870370370373E-2</v>
      </c>
      <c r="K80">
        <v>2</v>
      </c>
      <c r="L80" t="s">
        <v>53</v>
      </c>
      <c r="M80">
        <v>8072</v>
      </c>
      <c r="N80" t="s">
        <v>87</v>
      </c>
      <c r="O80">
        <v>6153</v>
      </c>
      <c r="Q80">
        <v>0.76226461843409321</v>
      </c>
      <c r="S80">
        <v>0</v>
      </c>
      <c r="T80">
        <v>1919</v>
      </c>
      <c r="U80">
        <v>0.23773538156590684</v>
      </c>
      <c r="V80">
        <v>1294</v>
      </c>
    </row>
    <row r="81" spans="1:22" hidden="1" x14ac:dyDescent="0.2">
      <c r="A81">
        <v>79</v>
      </c>
      <c r="B81" t="s">
        <v>66</v>
      </c>
      <c r="C81" t="s">
        <v>214</v>
      </c>
      <c r="D81" t="s">
        <v>215</v>
      </c>
      <c r="E81" t="s">
        <v>29</v>
      </c>
      <c r="F81" t="s">
        <v>206</v>
      </c>
      <c r="H81" t="s">
        <v>216</v>
      </c>
      <c r="I81" t="s">
        <v>33</v>
      </c>
      <c r="J81">
        <v>8.6226851851851846E-3</v>
      </c>
      <c r="K81">
        <v>62</v>
      </c>
      <c r="L81" t="s">
        <v>34</v>
      </c>
      <c r="M81">
        <v>7666</v>
      </c>
      <c r="N81" t="s">
        <v>70</v>
      </c>
      <c r="O81">
        <v>3866</v>
      </c>
      <c r="P81">
        <v>513</v>
      </c>
      <c r="Q81">
        <v>0.50430472214975219</v>
      </c>
      <c r="R81">
        <v>0</v>
      </c>
      <c r="S81">
        <v>0</v>
      </c>
      <c r="T81">
        <v>3800</v>
      </c>
      <c r="U81">
        <v>0.49569527785024786</v>
      </c>
      <c r="V81">
        <v>2300</v>
      </c>
    </row>
    <row r="82" spans="1:22" x14ac:dyDescent="0.2">
      <c r="A82">
        <v>80</v>
      </c>
      <c r="B82" t="s">
        <v>48</v>
      </c>
      <c r="C82" t="s">
        <v>48</v>
      </c>
      <c r="D82" t="s">
        <v>599</v>
      </c>
      <c r="E82" t="s">
        <v>29</v>
      </c>
      <c r="F82" t="s">
        <v>64</v>
      </c>
      <c r="H82" t="s">
        <v>598</v>
      </c>
      <c r="I82" t="s">
        <v>33</v>
      </c>
      <c r="J82">
        <v>1.1805555555555555E-2</v>
      </c>
      <c r="K82">
        <v>4</v>
      </c>
      <c r="L82" t="s">
        <v>53</v>
      </c>
      <c r="M82">
        <v>7656</v>
      </c>
      <c r="N82" t="s">
        <v>87</v>
      </c>
      <c r="O82">
        <v>5866</v>
      </c>
      <c r="Q82">
        <v>0.76619644723092994</v>
      </c>
      <c r="S82">
        <v>0</v>
      </c>
      <c r="T82">
        <v>1790</v>
      </c>
      <c r="U82">
        <v>0.23380355276907</v>
      </c>
      <c r="V82">
        <v>729</v>
      </c>
    </row>
    <row r="83" spans="1:22" hidden="1" x14ac:dyDescent="0.2">
      <c r="A83">
        <v>81</v>
      </c>
      <c r="B83" t="s">
        <v>37</v>
      </c>
      <c r="C83" t="s">
        <v>37</v>
      </c>
      <c r="D83" t="s">
        <v>618</v>
      </c>
      <c r="E83" t="s">
        <v>29</v>
      </c>
      <c r="F83" t="s">
        <v>308</v>
      </c>
      <c r="G83" t="s">
        <v>113</v>
      </c>
      <c r="H83" t="s">
        <v>114</v>
      </c>
      <c r="I83" t="s">
        <v>33</v>
      </c>
      <c r="K83">
        <v>0</v>
      </c>
      <c r="L83" t="s">
        <v>34</v>
      </c>
      <c r="M83">
        <v>7550</v>
      </c>
      <c r="N83" t="s">
        <v>669</v>
      </c>
      <c r="O83">
        <v>6932</v>
      </c>
      <c r="P83">
        <v>2038</v>
      </c>
      <c r="Q83">
        <v>0.9181456953642384</v>
      </c>
      <c r="T83">
        <v>618</v>
      </c>
      <c r="U83">
        <v>8.1854304635761585E-2</v>
      </c>
    </row>
    <row r="84" spans="1:22" hidden="1" x14ac:dyDescent="0.2">
      <c r="A84">
        <v>82</v>
      </c>
      <c r="B84" t="s">
        <v>48</v>
      </c>
      <c r="C84" t="s">
        <v>83</v>
      </c>
      <c r="D84" t="s">
        <v>205</v>
      </c>
      <c r="E84" t="s">
        <v>29</v>
      </c>
      <c r="F84" t="s">
        <v>206</v>
      </c>
      <c r="H84" t="s">
        <v>314</v>
      </c>
      <c r="I84" t="s">
        <v>33</v>
      </c>
      <c r="J84">
        <v>0.12564814814814815</v>
      </c>
      <c r="K84">
        <v>3</v>
      </c>
      <c r="L84" t="s">
        <v>53</v>
      </c>
      <c r="M84">
        <v>7532</v>
      </c>
      <c r="N84" t="s">
        <v>87</v>
      </c>
      <c r="O84">
        <v>7532</v>
      </c>
      <c r="Q84">
        <v>1</v>
      </c>
      <c r="S84">
        <v>0</v>
      </c>
      <c r="T84">
        <v>0</v>
      </c>
      <c r="U84">
        <v>0</v>
      </c>
      <c r="V84">
        <v>0</v>
      </c>
    </row>
    <row r="85" spans="1:22" x14ac:dyDescent="0.2">
      <c r="A85">
        <v>83</v>
      </c>
      <c r="B85" t="s">
        <v>48</v>
      </c>
      <c r="C85" t="s">
        <v>83</v>
      </c>
      <c r="D85" t="s">
        <v>704</v>
      </c>
      <c r="E85" t="s">
        <v>29</v>
      </c>
      <c r="F85" t="s">
        <v>64</v>
      </c>
      <c r="G85" t="s">
        <v>161</v>
      </c>
      <c r="H85" t="s">
        <v>229</v>
      </c>
      <c r="I85" t="s">
        <v>33</v>
      </c>
      <c r="J85">
        <v>1.8506944444444444E-2</v>
      </c>
      <c r="K85">
        <v>15</v>
      </c>
      <c r="L85" t="s">
        <v>53</v>
      </c>
      <c r="M85">
        <v>6988</v>
      </c>
      <c r="N85" t="s">
        <v>87</v>
      </c>
      <c r="O85">
        <v>3049</v>
      </c>
      <c r="Q85">
        <v>0.43631940469376074</v>
      </c>
      <c r="S85">
        <v>0</v>
      </c>
      <c r="T85">
        <v>3939</v>
      </c>
      <c r="U85">
        <v>0.56368059530623926</v>
      </c>
      <c r="V85">
        <v>3052</v>
      </c>
    </row>
    <row r="86" spans="1:22" hidden="1" x14ac:dyDescent="0.2">
      <c r="A86">
        <v>84</v>
      </c>
      <c r="B86" t="s">
        <v>37</v>
      </c>
      <c r="C86" t="s">
        <v>37</v>
      </c>
      <c r="D86" t="s">
        <v>551</v>
      </c>
      <c r="E86" t="s">
        <v>29</v>
      </c>
      <c r="F86" t="s">
        <v>318</v>
      </c>
      <c r="G86" t="s">
        <v>85</v>
      </c>
      <c r="H86" t="s">
        <v>552</v>
      </c>
      <c r="I86" t="s">
        <v>33</v>
      </c>
      <c r="K86">
        <v>0</v>
      </c>
      <c r="L86" t="s">
        <v>34</v>
      </c>
      <c r="M86">
        <v>6925</v>
      </c>
      <c r="N86" t="s">
        <v>669</v>
      </c>
      <c r="O86">
        <v>2209</v>
      </c>
      <c r="P86">
        <v>1277</v>
      </c>
      <c r="Q86">
        <v>0.31898916967509028</v>
      </c>
      <c r="T86">
        <v>4716</v>
      </c>
      <c r="U86">
        <v>0.68101083032490972</v>
      </c>
    </row>
    <row r="87" spans="1:22" hidden="1" x14ac:dyDescent="0.2">
      <c r="A87">
        <v>85</v>
      </c>
      <c r="B87" t="s">
        <v>48</v>
      </c>
      <c r="C87" t="s">
        <v>133</v>
      </c>
      <c r="D87" t="s">
        <v>223</v>
      </c>
      <c r="E87" t="s">
        <v>29</v>
      </c>
      <c r="F87" t="s">
        <v>512</v>
      </c>
      <c r="H87" t="s">
        <v>536</v>
      </c>
      <c r="I87" t="s">
        <v>33</v>
      </c>
      <c r="J87">
        <v>1.7986111111111112E-2</v>
      </c>
      <c r="K87">
        <v>4</v>
      </c>
      <c r="L87" t="s">
        <v>53</v>
      </c>
      <c r="M87">
        <v>6836</v>
      </c>
      <c r="N87" t="s">
        <v>87</v>
      </c>
      <c r="O87">
        <v>6269</v>
      </c>
      <c r="Q87">
        <v>0.91705675833820943</v>
      </c>
      <c r="S87">
        <v>0</v>
      </c>
      <c r="T87">
        <v>567</v>
      </c>
      <c r="U87">
        <v>8.2943241661790526E-2</v>
      </c>
      <c r="V87">
        <v>81</v>
      </c>
    </row>
    <row r="88" spans="1:22" hidden="1" x14ac:dyDescent="0.2">
      <c r="A88">
        <v>86</v>
      </c>
      <c r="B88" t="s">
        <v>26</v>
      </c>
      <c r="C88" t="s">
        <v>711</v>
      </c>
      <c r="D88" t="s">
        <v>572</v>
      </c>
      <c r="E88" t="s">
        <v>29</v>
      </c>
      <c r="F88" t="s">
        <v>143</v>
      </c>
      <c r="G88" t="s">
        <v>36</v>
      </c>
      <c r="H88" t="s">
        <v>573</v>
      </c>
      <c r="I88" t="s">
        <v>33</v>
      </c>
      <c r="J88">
        <v>2.9386574074074075E-2</v>
      </c>
      <c r="K88">
        <v>1</v>
      </c>
      <c r="L88" t="s">
        <v>34</v>
      </c>
      <c r="M88">
        <v>6789</v>
      </c>
      <c r="N88" t="s">
        <v>674</v>
      </c>
      <c r="O88">
        <v>344</v>
      </c>
      <c r="P88">
        <v>256</v>
      </c>
      <c r="Q88">
        <v>5.0670201797024597E-2</v>
      </c>
      <c r="T88">
        <v>6445</v>
      </c>
      <c r="U88">
        <v>0.94932979820297536</v>
      </c>
    </row>
    <row r="89" spans="1:22" hidden="1" x14ac:dyDescent="0.2">
      <c r="A89">
        <v>87</v>
      </c>
      <c r="B89" t="s">
        <v>26</v>
      </c>
      <c r="C89" t="s">
        <v>711</v>
      </c>
      <c r="D89" t="s">
        <v>600</v>
      </c>
      <c r="E89" t="s">
        <v>29</v>
      </c>
      <c r="F89" t="s">
        <v>143</v>
      </c>
      <c r="H89" t="s">
        <v>601</v>
      </c>
      <c r="I89" t="s">
        <v>33</v>
      </c>
      <c r="K89">
        <v>0</v>
      </c>
      <c r="L89" t="s">
        <v>34</v>
      </c>
      <c r="M89">
        <v>6487</v>
      </c>
      <c r="N89" t="s">
        <v>674</v>
      </c>
      <c r="O89">
        <v>6127</v>
      </c>
      <c r="P89">
        <v>3745</v>
      </c>
      <c r="Q89">
        <v>0.94450439340218895</v>
      </c>
      <c r="T89">
        <v>360</v>
      </c>
      <c r="U89">
        <v>5.5495606597811005E-2</v>
      </c>
    </row>
    <row r="90" spans="1:22" x14ac:dyDescent="0.2">
      <c r="A90">
        <v>88</v>
      </c>
      <c r="B90" t="s">
        <v>66</v>
      </c>
      <c r="C90" t="s">
        <v>67</v>
      </c>
      <c r="D90" t="s">
        <v>208</v>
      </c>
      <c r="E90" t="s">
        <v>29</v>
      </c>
      <c r="F90" t="s">
        <v>64</v>
      </c>
      <c r="G90" t="s">
        <v>85</v>
      </c>
      <c r="H90" t="s">
        <v>209</v>
      </c>
      <c r="I90" t="s">
        <v>33</v>
      </c>
      <c r="J90">
        <v>3.0393518518518518E-2</v>
      </c>
      <c r="K90">
        <v>4</v>
      </c>
      <c r="L90" t="s">
        <v>34</v>
      </c>
      <c r="M90">
        <v>6374</v>
      </c>
      <c r="N90" t="s">
        <v>70</v>
      </c>
      <c r="O90">
        <v>6308</v>
      </c>
      <c r="P90">
        <v>1328</v>
      </c>
      <c r="Q90">
        <v>0.98964543457797305</v>
      </c>
      <c r="R90">
        <v>0</v>
      </c>
      <c r="S90">
        <v>0</v>
      </c>
      <c r="T90">
        <v>66</v>
      </c>
      <c r="U90">
        <v>1.0354565422026984E-2</v>
      </c>
      <c r="V90">
        <v>44</v>
      </c>
    </row>
    <row r="91" spans="1:22" x14ac:dyDescent="0.2">
      <c r="A91">
        <v>89</v>
      </c>
      <c r="B91" t="s">
        <v>48</v>
      </c>
      <c r="C91" t="s">
        <v>48</v>
      </c>
      <c r="D91" t="s">
        <v>597</v>
      </c>
      <c r="E91" t="s">
        <v>29</v>
      </c>
      <c r="F91" t="s">
        <v>64</v>
      </c>
      <c r="H91" t="s">
        <v>598</v>
      </c>
      <c r="I91" t="s">
        <v>33</v>
      </c>
      <c r="J91">
        <v>2.4537037037037038E-2</v>
      </c>
      <c r="K91">
        <v>5</v>
      </c>
      <c r="L91" t="s">
        <v>53</v>
      </c>
      <c r="M91">
        <v>5683</v>
      </c>
      <c r="N91" t="s">
        <v>87</v>
      </c>
      <c r="O91">
        <v>4614</v>
      </c>
      <c r="Q91">
        <v>0.81189512581383072</v>
      </c>
      <c r="S91">
        <v>0</v>
      </c>
      <c r="T91">
        <v>1069</v>
      </c>
      <c r="U91">
        <v>0.18810487418616928</v>
      </c>
      <c r="V91">
        <v>669</v>
      </c>
    </row>
    <row r="92" spans="1:22" hidden="1" x14ac:dyDescent="0.2">
      <c r="A92">
        <v>90</v>
      </c>
      <c r="B92" t="s">
        <v>48</v>
      </c>
      <c r="C92" t="s">
        <v>133</v>
      </c>
      <c r="D92" t="s">
        <v>217</v>
      </c>
      <c r="E92" t="s">
        <v>29</v>
      </c>
      <c r="F92" t="s">
        <v>308</v>
      </c>
      <c r="G92" t="s">
        <v>105</v>
      </c>
      <c r="H92" t="s">
        <v>218</v>
      </c>
      <c r="I92" t="s">
        <v>33</v>
      </c>
      <c r="J92">
        <v>6.1689814814814819E-3</v>
      </c>
      <c r="K92">
        <v>3</v>
      </c>
      <c r="L92" t="s">
        <v>53</v>
      </c>
      <c r="M92">
        <v>5398</v>
      </c>
      <c r="N92" t="s">
        <v>87</v>
      </c>
      <c r="O92">
        <v>5231</v>
      </c>
      <c r="Q92">
        <v>0.96906261578362352</v>
      </c>
      <c r="S92">
        <v>0</v>
      </c>
      <c r="T92">
        <v>167</v>
      </c>
      <c r="U92">
        <v>3.0937384216376436E-2</v>
      </c>
      <c r="V92">
        <v>56</v>
      </c>
    </row>
    <row r="93" spans="1:22" hidden="1" x14ac:dyDescent="0.2">
      <c r="A93">
        <v>91</v>
      </c>
      <c r="B93" t="s">
        <v>37</v>
      </c>
      <c r="C93" t="s">
        <v>37</v>
      </c>
      <c r="D93" t="s">
        <v>637</v>
      </c>
      <c r="E93" t="s">
        <v>29</v>
      </c>
      <c r="F93" t="s">
        <v>308</v>
      </c>
      <c r="G93" t="s">
        <v>105</v>
      </c>
      <c r="H93" t="s">
        <v>202</v>
      </c>
      <c r="I93" t="s">
        <v>33</v>
      </c>
      <c r="J93">
        <v>3.6527777777777777E-2</v>
      </c>
      <c r="K93">
        <v>1</v>
      </c>
      <c r="L93" t="s">
        <v>34</v>
      </c>
      <c r="M93">
        <v>4850</v>
      </c>
      <c r="N93" t="s">
        <v>669</v>
      </c>
      <c r="O93">
        <v>4629</v>
      </c>
      <c r="P93">
        <v>3187</v>
      </c>
      <c r="Q93">
        <v>0.95443298969072166</v>
      </c>
      <c r="T93">
        <v>221</v>
      </c>
      <c r="U93">
        <v>4.5567010309278351E-2</v>
      </c>
    </row>
    <row r="94" spans="1:22" x14ac:dyDescent="0.2">
      <c r="A94">
        <v>92</v>
      </c>
      <c r="B94" t="s">
        <v>37</v>
      </c>
      <c r="C94" t="s">
        <v>37</v>
      </c>
      <c r="D94" t="s">
        <v>622</v>
      </c>
      <c r="E94" t="s">
        <v>29</v>
      </c>
      <c r="F94" t="s">
        <v>64</v>
      </c>
      <c r="H94" t="s">
        <v>623</v>
      </c>
      <c r="I94" t="s">
        <v>33</v>
      </c>
      <c r="J94">
        <v>2.0300925925925927E-2</v>
      </c>
      <c r="K94">
        <v>1</v>
      </c>
      <c r="L94" t="s">
        <v>34</v>
      </c>
      <c r="M94">
        <v>4765</v>
      </c>
      <c r="N94" t="s">
        <v>669</v>
      </c>
      <c r="O94">
        <v>4516</v>
      </c>
      <c r="P94">
        <v>3090</v>
      </c>
      <c r="Q94">
        <v>0.94774396642182579</v>
      </c>
      <c r="T94">
        <v>249</v>
      </c>
      <c r="U94">
        <v>5.2256033578174189E-2</v>
      </c>
    </row>
    <row r="95" spans="1:22" hidden="1" x14ac:dyDescent="0.2">
      <c r="A95">
        <v>93</v>
      </c>
      <c r="B95" t="s">
        <v>37</v>
      </c>
      <c r="C95" t="s">
        <v>37</v>
      </c>
      <c r="D95" t="s">
        <v>639</v>
      </c>
      <c r="E95" t="s">
        <v>29</v>
      </c>
      <c r="F95" t="s">
        <v>140</v>
      </c>
      <c r="G95" t="s">
        <v>172</v>
      </c>
      <c r="H95" t="s">
        <v>640</v>
      </c>
      <c r="I95" t="s">
        <v>33</v>
      </c>
      <c r="J95">
        <v>3.3541666666666664E-2</v>
      </c>
      <c r="K95">
        <v>2</v>
      </c>
      <c r="L95" t="s">
        <v>34</v>
      </c>
      <c r="M95">
        <v>4087</v>
      </c>
      <c r="N95" t="s">
        <v>669</v>
      </c>
      <c r="O95">
        <v>506</v>
      </c>
      <c r="P95">
        <v>329</v>
      </c>
      <c r="Q95">
        <v>0.12380719354049426</v>
      </c>
      <c r="T95">
        <v>3581</v>
      </c>
      <c r="U95">
        <v>0.8761928064595057</v>
      </c>
    </row>
    <row r="96" spans="1:22" hidden="1" x14ac:dyDescent="0.2">
      <c r="A96">
        <v>94</v>
      </c>
      <c r="B96" t="s">
        <v>37</v>
      </c>
      <c r="C96" t="s">
        <v>37</v>
      </c>
      <c r="D96" t="s">
        <v>663</v>
      </c>
      <c r="E96" t="s">
        <v>29</v>
      </c>
      <c r="F96" t="s">
        <v>110</v>
      </c>
      <c r="G96" t="s">
        <v>373</v>
      </c>
      <c r="H96" t="s">
        <v>664</v>
      </c>
      <c r="I96" t="s">
        <v>33</v>
      </c>
      <c r="J96">
        <v>4.2951388888888886E-2</v>
      </c>
      <c r="K96">
        <v>1</v>
      </c>
      <c r="L96" t="s">
        <v>34</v>
      </c>
      <c r="M96">
        <v>3564</v>
      </c>
      <c r="N96" t="s">
        <v>669</v>
      </c>
      <c r="O96">
        <v>2266</v>
      </c>
      <c r="P96">
        <v>1608</v>
      </c>
      <c r="Q96">
        <v>0.63580246913580252</v>
      </c>
      <c r="T96">
        <v>1298</v>
      </c>
      <c r="U96">
        <v>0.36419753086419754</v>
      </c>
    </row>
    <row r="97" spans="1:22" x14ac:dyDescent="0.2">
      <c r="A97">
        <v>95</v>
      </c>
      <c r="B97" t="s">
        <v>37</v>
      </c>
      <c r="C97" t="s">
        <v>37</v>
      </c>
      <c r="D97" t="s">
        <v>656</v>
      </c>
      <c r="E97" t="s">
        <v>29</v>
      </c>
      <c r="F97" t="s">
        <v>64</v>
      </c>
      <c r="G97" t="s">
        <v>85</v>
      </c>
      <c r="H97" t="s">
        <v>657</v>
      </c>
      <c r="I97" t="s">
        <v>33</v>
      </c>
      <c r="K97">
        <v>0</v>
      </c>
      <c r="L97" t="s">
        <v>34</v>
      </c>
      <c r="M97">
        <v>3357</v>
      </c>
      <c r="N97" t="s">
        <v>669</v>
      </c>
      <c r="O97">
        <v>390</v>
      </c>
      <c r="P97">
        <v>228</v>
      </c>
      <c r="Q97">
        <v>0.1161751563896336</v>
      </c>
      <c r="T97">
        <v>2967</v>
      </c>
      <c r="U97">
        <v>0.8838248436103664</v>
      </c>
    </row>
    <row r="98" spans="1:22" hidden="1" x14ac:dyDescent="0.2">
      <c r="A98">
        <v>96</v>
      </c>
      <c r="B98" t="s">
        <v>37</v>
      </c>
      <c r="C98" t="s">
        <v>37</v>
      </c>
      <c r="D98" t="s">
        <v>638</v>
      </c>
      <c r="E98" t="s">
        <v>29</v>
      </c>
      <c r="F98" t="s">
        <v>140</v>
      </c>
      <c r="G98" t="s">
        <v>226</v>
      </c>
      <c r="H98" t="s">
        <v>227</v>
      </c>
      <c r="I98" t="s">
        <v>33</v>
      </c>
      <c r="J98">
        <v>2.210648148148148E-2</v>
      </c>
      <c r="K98">
        <v>2</v>
      </c>
      <c r="L98" t="s">
        <v>34</v>
      </c>
      <c r="M98">
        <v>3171</v>
      </c>
      <c r="N98" t="s">
        <v>669</v>
      </c>
      <c r="O98">
        <v>2926</v>
      </c>
      <c r="P98">
        <v>2110</v>
      </c>
      <c r="Q98">
        <v>0.92273730684326716</v>
      </c>
      <c r="T98">
        <v>245</v>
      </c>
      <c r="U98">
        <v>7.7262693156732898E-2</v>
      </c>
    </row>
    <row r="99" spans="1:22" hidden="1" x14ac:dyDescent="0.2">
      <c r="A99">
        <v>97</v>
      </c>
      <c r="B99" t="s">
        <v>48</v>
      </c>
      <c r="C99" t="s">
        <v>49</v>
      </c>
      <c r="D99" t="s">
        <v>232</v>
      </c>
      <c r="E99" t="s">
        <v>29</v>
      </c>
      <c r="F99" t="s">
        <v>30</v>
      </c>
      <c r="G99" t="s">
        <v>119</v>
      </c>
      <c r="H99" t="s">
        <v>233</v>
      </c>
      <c r="I99" t="s">
        <v>33</v>
      </c>
      <c r="J99">
        <v>1.1342592592592593E-2</v>
      </c>
      <c r="K99">
        <v>3</v>
      </c>
      <c r="L99" t="s">
        <v>53</v>
      </c>
      <c r="M99">
        <v>3061</v>
      </c>
      <c r="N99" t="s">
        <v>87</v>
      </c>
      <c r="O99">
        <v>2435</v>
      </c>
      <c r="Q99">
        <v>0.79549166938908855</v>
      </c>
      <c r="S99">
        <v>0</v>
      </c>
      <c r="T99">
        <v>626</v>
      </c>
      <c r="U99">
        <v>0.20450833061091148</v>
      </c>
      <c r="V99">
        <v>277</v>
      </c>
    </row>
    <row r="100" spans="1:22" hidden="1" x14ac:dyDescent="0.2">
      <c r="A100">
        <v>98</v>
      </c>
      <c r="B100" t="s">
        <v>66</v>
      </c>
      <c r="C100" t="s">
        <v>214</v>
      </c>
      <c r="D100" t="s">
        <v>266</v>
      </c>
      <c r="E100" t="s">
        <v>29</v>
      </c>
      <c r="F100" t="s">
        <v>206</v>
      </c>
      <c r="H100" t="s">
        <v>268</v>
      </c>
      <c r="I100" t="s">
        <v>33</v>
      </c>
      <c r="J100">
        <v>2.5034722222222222E-2</v>
      </c>
      <c r="K100">
        <v>2</v>
      </c>
      <c r="L100" t="s">
        <v>34</v>
      </c>
      <c r="M100">
        <v>2663</v>
      </c>
      <c r="N100" t="s">
        <v>70</v>
      </c>
      <c r="O100">
        <v>2307</v>
      </c>
      <c r="P100">
        <v>288</v>
      </c>
      <c r="Q100">
        <v>0.86631618475403682</v>
      </c>
      <c r="R100">
        <v>0</v>
      </c>
      <c r="S100">
        <v>0</v>
      </c>
      <c r="T100">
        <v>356</v>
      </c>
      <c r="U100">
        <v>0.13368381524596321</v>
      </c>
      <c r="V100">
        <v>129</v>
      </c>
    </row>
    <row r="101" spans="1:22" hidden="1" x14ac:dyDescent="0.2">
      <c r="A101">
        <v>99</v>
      </c>
      <c r="B101" t="s">
        <v>37</v>
      </c>
      <c r="C101" t="s">
        <v>37</v>
      </c>
      <c r="D101" t="s">
        <v>157</v>
      </c>
      <c r="E101" t="s">
        <v>29</v>
      </c>
      <c r="F101" t="s">
        <v>318</v>
      </c>
      <c r="G101" t="s">
        <v>158</v>
      </c>
      <c r="H101" t="s">
        <v>159</v>
      </c>
      <c r="I101" t="s">
        <v>33</v>
      </c>
      <c r="K101">
        <v>0</v>
      </c>
      <c r="L101" t="s">
        <v>34</v>
      </c>
      <c r="M101">
        <v>2382</v>
      </c>
      <c r="N101" t="s">
        <v>669</v>
      </c>
      <c r="O101">
        <v>2234</v>
      </c>
      <c r="P101">
        <v>822</v>
      </c>
      <c r="Q101">
        <v>0.93786733837111669</v>
      </c>
      <c r="T101">
        <v>148</v>
      </c>
      <c r="U101">
        <v>6.2132661628883291E-2</v>
      </c>
    </row>
    <row r="102" spans="1:22" hidden="1" x14ac:dyDescent="0.2">
      <c r="A102">
        <v>100</v>
      </c>
      <c r="B102" t="s">
        <v>48</v>
      </c>
      <c r="C102" t="s">
        <v>49</v>
      </c>
      <c r="D102" t="s">
        <v>241</v>
      </c>
      <c r="E102" t="s">
        <v>29</v>
      </c>
      <c r="F102" t="s">
        <v>308</v>
      </c>
      <c r="G102" t="s">
        <v>451</v>
      </c>
      <c r="H102" t="s">
        <v>243</v>
      </c>
      <c r="I102" t="s">
        <v>33</v>
      </c>
      <c r="J102">
        <v>5.7986111111111113E-2</v>
      </c>
      <c r="K102">
        <v>1</v>
      </c>
      <c r="L102" t="s">
        <v>53</v>
      </c>
      <c r="M102">
        <v>2218</v>
      </c>
      <c r="N102" t="s">
        <v>87</v>
      </c>
      <c r="O102">
        <v>1686</v>
      </c>
      <c r="Q102">
        <v>0.76014427412082952</v>
      </c>
      <c r="S102">
        <v>0</v>
      </c>
      <c r="T102">
        <v>532</v>
      </c>
      <c r="U102">
        <v>0.23985572587917042</v>
      </c>
      <c r="V102">
        <v>244</v>
      </c>
    </row>
    <row r="103" spans="1:22" hidden="1" x14ac:dyDescent="0.2">
      <c r="A103">
        <v>101</v>
      </c>
      <c r="B103" t="s">
        <v>37</v>
      </c>
      <c r="C103" t="s">
        <v>37</v>
      </c>
      <c r="D103" t="s">
        <v>632</v>
      </c>
      <c r="E103" t="s">
        <v>29</v>
      </c>
      <c r="F103" t="s">
        <v>633</v>
      </c>
      <c r="G103" t="s">
        <v>634</v>
      </c>
      <c r="H103" t="s">
        <v>635</v>
      </c>
      <c r="I103" t="s">
        <v>33</v>
      </c>
      <c r="K103">
        <v>0</v>
      </c>
      <c r="L103" t="s">
        <v>34</v>
      </c>
      <c r="M103">
        <v>1886</v>
      </c>
      <c r="N103" t="s">
        <v>669</v>
      </c>
      <c r="O103">
        <v>1182</v>
      </c>
      <c r="P103">
        <v>675</v>
      </c>
      <c r="Q103">
        <v>0.62672322375397671</v>
      </c>
      <c r="T103">
        <v>704</v>
      </c>
      <c r="U103">
        <v>0.37327677624602335</v>
      </c>
    </row>
    <row r="104" spans="1:22" hidden="1" x14ac:dyDescent="0.2">
      <c r="A104">
        <v>102</v>
      </c>
      <c r="B104" t="s">
        <v>37</v>
      </c>
      <c r="C104" t="s">
        <v>37</v>
      </c>
      <c r="D104" t="s">
        <v>670</v>
      </c>
      <c r="E104" t="s">
        <v>29</v>
      </c>
      <c r="F104" t="s">
        <v>146</v>
      </c>
      <c r="H104" t="s">
        <v>671</v>
      </c>
      <c r="I104" t="s">
        <v>33</v>
      </c>
      <c r="J104">
        <v>4.1099537037037039E-2</v>
      </c>
      <c r="K104">
        <v>4</v>
      </c>
      <c r="L104" t="s">
        <v>34</v>
      </c>
      <c r="M104">
        <v>1800</v>
      </c>
      <c r="N104" t="s">
        <v>669</v>
      </c>
      <c r="O104">
        <v>1525</v>
      </c>
      <c r="P104">
        <v>1162</v>
      </c>
      <c r="Q104">
        <v>0.84722222222222221</v>
      </c>
      <c r="T104">
        <v>275</v>
      </c>
      <c r="U104">
        <v>0.15277777777777779</v>
      </c>
    </row>
    <row r="105" spans="1:22" hidden="1" x14ac:dyDescent="0.2">
      <c r="A105">
        <v>103</v>
      </c>
      <c r="B105" t="s">
        <v>48</v>
      </c>
      <c r="C105" t="s">
        <v>49</v>
      </c>
      <c r="D105" t="s">
        <v>169</v>
      </c>
      <c r="E105" t="s">
        <v>29</v>
      </c>
      <c r="H105" t="s">
        <v>590</v>
      </c>
      <c r="I105" t="s">
        <v>33</v>
      </c>
      <c r="J105">
        <v>5.4918981481481478E-2</v>
      </c>
      <c r="K105">
        <v>1</v>
      </c>
      <c r="L105" t="s">
        <v>53</v>
      </c>
      <c r="M105">
        <v>1739</v>
      </c>
      <c r="N105" t="s">
        <v>87</v>
      </c>
      <c r="O105">
        <v>788</v>
      </c>
      <c r="Q105">
        <v>0.45313398504887864</v>
      </c>
      <c r="S105">
        <v>0</v>
      </c>
      <c r="T105">
        <v>951</v>
      </c>
      <c r="U105">
        <v>0.5468660149511213</v>
      </c>
      <c r="V105">
        <v>649</v>
      </c>
    </row>
    <row r="106" spans="1:22" hidden="1" x14ac:dyDescent="0.2">
      <c r="A106">
        <v>104</v>
      </c>
      <c r="B106" t="s">
        <v>48</v>
      </c>
      <c r="C106" t="s">
        <v>48</v>
      </c>
      <c r="D106" t="s">
        <v>665</v>
      </c>
      <c r="E106" t="s">
        <v>29</v>
      </c>
      <c r="F106" t="s">
        <v>308</v>
      </c>
      <c r="H106" t="s">
        <v>666</v>
      </c>
      <c r="I106" t="s">
        <v>531</v>
      </c>
      <c r="J106">
        <v>0</v>
      </c>
      <c r="K106">
        <v>0</v>
      </c>
      <c r="L106" t="s">
        <v>53</v>
      </c>
      <c r="M106">
        <v>1543</v>
      </c>
      <c r="N106" t="s">
        <v>87</v>
      </c>
      <c r="O106">
        <v>604</v>
      </c>
      <c r="Q106">
        <v>0.39144523655217112</v>
      </c>
      <c r="S106">
        <v>0</v>
      </c>
      <c r="T106">
        <v>939</v>
      </c>
      <c r="U106">
        <v>0.60855476344782888</v>
      </c>
      <c r="V106">
        <v>510</v>
      </c>
    </row>
    <row r="107" spans="1:22" hidden="1" x14ac:dyDescent="0.2">
      <c r="A107">
        <v>105</v>
      </c>
      <c r="B107" t="s">
        <v>37</v>
      </c>
      <c r="C107" t="s">
        <v>37</v>
      </c>
      <c r="D107" t="s">
        <v>624</v>
      </c>
      <c r="E107" t="s">
        <v>29</v>
      </c>
      <c r="F107" t="s">
        <v>85</v>
      </c>
      <c r="H107" t="s">
        <v>604</v>
      </c>
      <c r="I107" t="s">
        <v>33</v>
      </c>
      <c r="K107">
        <v>0</v>
      </c>
      <c r="L107" t="s">
        <v>34</v>
      </c>
      <c r="M107">
        <v>1206</v>
      </c>
      <c r="N107" t="s">
        <v>669</v>
      </c>
      <c r="O107">
        <v>331</v>
      </c>
      <c r="P107">
        <v>180</v>
      </c>
      <c r="Q107">
        <v>0.2744610281923715</v>
      </c>
      <c r="T107">
        <v>875</v>
      </c>
      <c r="U107">
        <v>0.7255389718076285</v>
      </c>
    </row>
    <row r="108" spans="1:22" hidden="1" x14ac:dyDescent="0.2">
      <c r="A108">
        <v>106</v>
      </c>
      <c r="B108" t="s">
        <v>48</v>
      </c>
      <c r="C108" t="s">
        <v>48</v>
      </c>
      <c r="D108" t="s">
        <v>694</v>
      </c>
      <c r="E108" t="s">
        <v>29</v>
      </c>
      <c r="F108" t="s">
        <v>308</v>
      </c>
      <c r="G108" t="s">
        <v>105</v>
      </c>
      <c r="H108" t="s">
        <v>695</v>
      </c>
      <c r="I108" t="s">
        <v>33</v>
      </c>
      <c r="J108">
        <v>2.3923611111111111E-2</v>
      </c>
      <c r="K108">
        <v>4</v>
      </c>
      <c r="L108" t="s">
        <v>53</v>
      </c>
      <c r="M108">
        <v>1142</v>
      </c>
      <c r="N108" t="s">
        <v>87</v>
      </c>
      <c r="O108">
        <v>944</v>
      </c>
      <c r="Q108">
        <v>0.82661996497373025</v>
      </c>
      <c r="S108">
        <v>0</v>
      </c>
      <c r="T108">
        <v>198</v>
      </c>
      <c r="U108">
        <v>0.1733800350262697</v>
      </c>
      <c r="V108">
        <v>157</v>
      </c>
    </row>
    <row r="109" spans="1:22" hidden="1" x14ac:dyDescent="0.2">
      <c r="A109">
        <v>107</v>
      </c>
      <c r="B109" t="s">
        <v>37</v>
      </c>
      <c r="C109" t="s">
        <v>37</v>
      </c>
      <c r="D109" t="s">
        <v>636</v>
      </c>
      <c r="E109" t="s">
        <v>29</v>
      </c>
      <c r="F109" t="s">
        <v>308</v>
      </c>
      <c r="G109" t="s">
        <v>105</v>
      </c>
      <c r="H109" t="s">
        <v>213</v>
      </c>
      <c r="I109" t="s">
        <v>33</v>
      </c>
      <c r="K109">
        <v>0</v>
      </c>
      <c r="L109" t="s">
        <v>34</v>
      </c>
      <c r="M109">
        <v>1132</v>
      </c>
      <c r="N109" t="s">
        <v>669</v>
      </c>
      <c r="O109">
        <v>981</v>
      </c>
      <c r="P109">
        <v>406</v>
      </c>
      <c r="Q109">
        <v>0.86660777385159016</v>
      </c>
      <c r="T109">
        <v>151</v>
      </c>
      <c r="U109">
        <v>0.1333922261484099</v>
      </c>
    </row>
    <row r="110" spans="1:22" x14ac:dyDescent="0.2">
      <c r="A110">
        <v>108</v>
      </c>
      <c r="B110" t="s">
        <v>37</v>
      </c>
      <c r="C110" t="s">
        <v>37</v>
      </c>
      <c r="D110" t="s">
        <v>661</v>
      </c>
      <c r="E110" t="s">
        <v>29</v>
      </c>
      <c r="F110" t="s">
        <v>64</v>
      </c>
      <c r="G110" t="s">
        <v>85</v>
      </c>
      <c r="H110" t="s">
        <v>662</v>
      </c>
      <c r="I110" t="s">
        <v>33</v>
      </c>
      <c r="K110">
        <v>0</v>
      </c>
      <c r="L110" t="s">
        <v>34</v>
      </c>
      <c r="M110">
        <v>867</v>
      </c>
      <c r="N110" t="s">
        <v>669</v>
      </c>
      <c r="O110">
        <v>205</v>
      </c>
      <c r="P110">
        <v>112</v>
      </c>
      <c r="Q110">
        <v>0.2364475201845444</v>
      </c>
      <c r="T110">
        <v>662</v>
      </c>
      <c r="U110">
        <v>0.7635524798154556</v>
      </c>
    </row>
    <row r="111" spans="1:22" hidden="1" x14ac:dyDescent="0.2">
      <c r="A111">
        <v>109</v>
      </c>
      <c r="B111" t="s">
        <v>271</v>
      </c>
      <c r="C111" t="s">
        <v>272</v>
      </c>
      <c r="D111" t="s">
        <v>273</v>
      </c>
      <c r="E111" t="s">
        <v>29</v>
      </c>
      <c r="F111" t="s">
        <v>318</v>
      </c>
      <c r="G111" t="s">
        <v>153</v>
      </c>
      <c r="H111" t="s">
        <v>274</v>
      </c>
      <c r="I111" t="s">
        <v>33</v>
      </c>
      <c r="J111">
        <v>1.2453703703703703E-2</v>
      </c>
      <c r="K111">
        <v>2</v>
      </c>
      <c r="L111" t="s">
        <v>100</v>
      </c>
      <c r="M111">
        <v>570</v>
      </c>
      <c r="N111" t="s">
        <v>35</v>
      </c>
      <c r="O111">
        <v>503</v>
      </c>
      <c r="P111">
        <v>0</v>
      </c>
      <c r="Q111">
        <v>0.88245614035087716</v>
      </c>
      <c r="R111">
        <v>0</v>
      </c>
      <c r="S111">
        <v>0</v>
      </c>
      <c r="T111">
        <v>67</v>
      </c>
      <c r="U111">
        <v>0.11754385964912281</v>
      </c>
      <c r="V111">
        <v>58</v>
      </c>
    </row>
    <row r="112" spans="1:22" hidden="1" x14ac:dyDescent="0.2">
      <c r="A112">
        <v>110</v>
      </c>
      <c r="B112" t="s">
        <v>66</v>
      </c>
      <c r="C112" t="s">
        <v>67</v>
      </c>
      <c r="D112" t="s">
        <v>275</v>
      </c>
      <c r="E112" t="s">
        <v>29</v>
      </c>
      <c r="F112" t="s">
        <v>206</v>
      </c>
      <c r="H112" t="s">
        <v>276</v>
      </c>
      <c r="I112" t="s">
        <v>33</v>
      </c>
      <c r="J112">
        <v>3.111111111111111E-2</v>
      </c>
      <c r="K112">
        <v>3</v>
      </c>
      <c r="L112" t="s">
        <v>34</v>
      </c>
      <c r="M112">
        <v>479</v>
      </c>
      <c r="N112" t="s">
        <v>70</v>
      </c>
      <c r="O112">
        <v>479</v>
      </c>
      <c r="P112">
        <v>103</v>
      </c>
      <c r="Q112">
        <v>1</v>
      </c>
      <c r="R112">
        <v>0</v>
      </c>
      <c r="S112">
        <v>0</v>
      </c>
      <c r="T112">
        <v>0</v>
      </c>
      <c r="U112">
        <v>0</v>
      </c>
      <c r="V112">
        <v>0</v>
      </c>
    </row>
    <row r="114" spans="13:13" x14ac:dyDescent="0.2">
      <c r="M114" s="749">
        <f>SUM(M3:M113)</f>
        <v>11080367</v>
      </c>
    </row>
  </sheetData>
  <autoFilter ref="A2:W112" xr:uid="{7318EB2F-1EDC-1441-8F21-B68F934E08E6}">
    <filterColumn colId="5">
      <filters>
        <filter val="Komédia"/>
      </filters>
    </filterColumn>
    <sortState xmlns:xlrd2="http://schemas.microsoft.com/office/spreadsheetml/2017/richdata2" ref="A3:W112">
      <sortCondition descending="1" ref="M2:M112"/>
    </sortState>
  </autoFilter>
  <mergeCells count="3">
    <mergeCell ref="J1:Q1"/>
    <mergeCell ref="R1:S1"/>
    <mergeCell ref="T1:V1"/>
  </mergeCells>
  <phoneticPr fontId="14"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1E4A-C6B6-F341-A7C6-CF6FC4EF1025}">
  <dimension ref="A1:AF115"/>
  <sheetViews>
    <sheetView topLeftCell="I1" workbookViewId="0">
      <selection activeCell="H4" sqref="H4"/>
    </sheetView>
  </sheetViews>
  <sheetFormatPr baseColWidth="10" defaultRowHeight="15" x14ac:dyDescent="0.2"/>
  <cols>
    <col min="2" max="2" width="27.83203125" bestFit="1" customWidth="1"/>
    <col min="3" max="3" width="23.1640625" customWidth="1"/>
    <col min="4" max="4" width="25.6640625" customWidth="1"/>
    <col min="6" max="6" width="15" customWidth="1"/>
    <col min="7" max="7" width="19.6640625" customWidth="1"/>
    <col min="8" max="8" width="45.1640625" customWidth="1"/>
    <col min="13" max="13" width="10.83203125"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632" t="s">
        <v>12</v>
      </c>
      <c r="J2" s="633" t="s">
        <v>13</v>
      </c>
      <c r="K2" s="159" t="s">
        <v>14</v>
      </c>
      <c r="L2" s="159" t="s">
        <v>15</v>
      </c>
      <c r="M2" s="160" t="s">
        <v>16</v>
      </c>
      <c r="N2" s="159" t="s">
        <v>17</v>
      </c>
      <c r="O2" s="159" t="s">
        <v>18</v>
      </c>
      <c r="P2" s="159" t="s">
        <v>19</v>
      </c>
      <c r="Q2" s="161" t="s">
        <v>20</v>
      </c>
      <c r="R2" s="162" t="s">
        <v>21</v>
      </c>
      <c r="S2" s="162" t="s">
        <v>22</v>
      </c>
      <c r="T2" s="162" t="s">
        <v>23</v>
      </c>
      <c r="U2" s="162" t="s">
        <v>24</v>
      </c>
      <c r="V2" s="163" t="s">
        <v>25</v>
      </c>
      <c r="W2" s="515"/>
      <c r="X2" s="73"/>
      <c r="Y2" s="36"/>
      <c r="Z2" s="36"/>
      <c r="AA2" s="36"/>
      <c r="AB2" s="36"/>
      <c r="AC2" s="36"/>
      <c r="AD2" s="36"/>
      <c r="AE2" s="36"/>
      <c r="AF2" s="36"/>
    </row>
    <row r="3" spans="1:32" ht="34" x14ac:dyDescent="0.2">
      <c r="A3" s="631">
        <v>1</v>
      </c>
      <c r="B3" s="728" t="s">
        <v>524</v>
      </c>
      <c r="C3" s="728" t="s">
        <v>554</v>
      </c>
      <c r="D3" s="728" t="s">
        <v>288</v>
      </c>
      <c r="E3" s="675" t="s">
        <v>29</v>
      </c>
      <c r="F3" s="378" t="s">
        <v>64</v>
      </c>
      <c r="G3" s="676"/>
      <c r="H3" s="676" t="s">
        <v>558</v>
      </c>
      <c r="I3" s="675" t="s">
        <v>557</v>
      </c>
      <c r="J3" s="677">
        <v>1.7777777777777778E-2</v>
      </c>
      <c r="K3" s="675">
        <v>5</v>
      </c>
      <c r="L3" s="378" t="s">
        <v>41</v>
      </c>
      <c r="M3" s="732">
        <v>1945168</v>
      </c>
      <c r="N3" s="381" t="s">
        <v>47</v>
      </c>
      <c r="O3" s="679">
        <v>86993</v>
      </c>
      <c r="P3" s="680">
        <v>61536</v>
      </c>
      <c r="Q3" s="681">
        <v>4.4722615218839711E-2</v>
      </c>
      <c r="R3" s="682">
        <v>0</v>
      </c>
      <c r="S3" s="683">
        <v>0</v>
      </c>
      <c r="T3" s="679">
        <v>1858175</v>
      </c>
      <c r="U3" s="681">
        <v>0.95527738478116031</v>
      </c>
      <c r="V3" s="679">
        <v>417326</v>
      </c>
    </row>
    <row r="4" spans="1:32" ht="34" x14ac:dyDescent="0.2">
      <c r="A4" s="631">
        <v>2</v>
      </c>
      <c r="B4" s="624" t="s">
        <v>667</v>
      </c>
      <c r="C4" s="624" t="s">
        <v>27</v>
      </c>
      <c r="D4" s="624" t="s">
        <v>28</v>
      </c>
      <c r="E4" s="271" t="s">
        <v>29</v>
      </c>
      <c r="F4" s="271" t="s">
        <v>30</v>
      </c>
      <c r="G4" s="271" t="s">
        <v>31</v>
      </c>
      <c r="H4" s="271" t="s">
        <v>32</v>
      </c>
      <c r="I4" s="271" t="s">
        <v>33</v>
      </c>
      <c r="J4" s="684">
        <v>2.0752314814814814E-2</v>
      </c>
      <c r="K4" s="258">
        <v>31</v>
      </c>
      <c r="L4" s="254" t="s">
        <v>34</v>
      </c>
      <c r="M4" s="733">
        <v>1310194</v>
      </c>
      <c r="N4" s="258" t="s">
        <v>674</v>
      </c>
      <c r="O4" s="686">
        <v>977632</v>
      </c>
      <c r="P4" s="687">
        <v>376305</v>
      </c>
      <c r="Q4" s="688">
        <v>0.74617346744069957</v>
      </c>
      <c r="R4" s="689"/>
      <c r="S4" s="689"/>
      <c r="T4" s="686">
        <v>332562</v>
      </c>
      <c r="U4" s="688">
        <v>0.25382653255930038</v>
      </c>
      <c r="V4" s="690"/>
    </row>
    <row r="5" spans="1:32" ht="34" customHeight="1" x14ac:dyDescent="0.2">
      <c r="A5" s="631">
        <v>3</v>
      </c>
      <c r="B5" s="624" t="s">
        <v>55</v>
      </c>
      <c r="C5" s="624" t="s">
        <v>56</v>
      </c>
      <c r="D5" s="624" t="s">
        <v>508</v>
      </c>
      <c r="E5" s="271" t="s">
        <v>29</v>
      </c>
      <c r="F5" s="271" t="s">
        <v>30</v>
      </c>
      <c r="G5" s="271" t="s">
        <v>31</v>
      </c>
      <c r="H5" s="271" t="s">
        <v>76</v>
      </c>
      <c r="I5" s="271" t="s">
        <v>33</v>
      </c>
      <c r="J5" s="691">
        <v>3.1046432465277777E-2</v>
      </c>
      <c r="K5" s="252">
        <v>34</v>
      </c>
      <c r="L5" s="254" t="s">
        <v>34</v>
      </c>
      <c r="M5" s="733">
        <v>882314</v>
      </c>
      <c r="N5" s="258" t="s">
        <v>59</v>
      </c>
      <c r="O5" s="685">
        <v>455099</v>
      </c>
      <c r="P5" s="690">
        <v>182039</v>
      </c>
      <c r="Q5" s="688">
        <v>0.51580163071196872</v>
      </c>
      <c r="R5" s="692">
        <v>57793</v>
      </c>
      <c r="S5" s="693">
        <v>6.5501624138345302E-2</v>
      </c>
      <c r="T5" s="694">
        <v>369422</v>
      </c>
      <c r="U5" s="688">
        <v>0.41869674514968597</v>
      </c>
      <c r="V5" s="694">
        <v>127325.86505489433</v>
      </c>
    </row>
    <row r="6" spans="1:32" ht="51" x14ac:dyDescent="0.2">
      <c r="A6" s="631">
        <v>4</v>
      </c>
      <c r="B6" s="729" t="s">
        <v>48</v>
      </c>
      <c r="C6" s="729" t="s">
        <v>49</v>
      </c>
      <c r="D6" s="730" t="s">
        <v>118</v>
      </c>
      <c r="E6" s="695" t="s">
        <v>29</v>
      </c>
      <c r="F6" s="378" t="s">
        <v>30</v>
      </c>
      <c r="G6" s="378" t="s">
        <v>98</v>
      </c>
      <c r="H6" s="676" t="s">
        <v>120</v>
      </c>
      <c r="I6" s="695" t="s">
        <v>33</v>
      </c>
      <c r="J6" s="697">
        <v>2.7453703703703702E-2</v>
      </c>
      <c r="K6" s="695">
        <v>20</v>
      </c>
      <c r="L6" s="698" t="s">
        <v>53</v>
      </c>
      <c r="M6" s="734">
        <v>688429</v>
      </c>
      <c r="N6" s="695" t="s">
        <v>87</v>
      </c>
      <c r="O6" s="700">
        <v>352324</v>
      </c>
      <c r="P6" s="381"/>
      <c r="Q6" s="701">
        <v>0.51177971875095329</v>
      </c>
      <c r="R6" s="702"/>
      <c r="S6" s="703">
        <v>0</v>
      </c>
      <c r="T6" s="700">
        <v>336105</v>
      </c>
      <c r="U6" s="701">
        <v>0.48822028124904676</v>
      </c>
      <c r="V6" s="700">
        <v>167178</v>
      </c>
    </row>
    <row r="7" spans="1:32" ht="38" customHeight="1" x14ac:dyDescent="0.2">
      <c r="A7" s="631">
        <v>5</v>
      </c>
      <c r="B7" s="624" t="s">
        <v>26</v>
      </c>
      <c r="C7" s="624" t="s">
        <v>27</v>
      </c>
      <c r="D7" s="624" t="s">
        <v>63</v>
      </c>
      <c r="E7" s="271" t="s">
        <v>29</v>
      </c>
      <c r="F7" s="271" t="s">
        <v>64</v>
      </c>
      <c r="G7" s="271" t="s">
        <v>36</v>
      </c>
      <c r="H7" s="271" t="s">
        <v>65</v>
      </c>
      <c r="I7" s="271" t="s">
        <v>33</v>
      </c>
      <c r="J7" s="704">
        <v>1.6458333333333332E-2</v>
      </c>
      <c r="K7" s="705">
        <v>7</v>
      </c>
      <c r="L7" s="254" t="s">
        <v>34</v>
      </c>
      <c r="M7" s="733">
        <v>678024</v>
      </c>
      <c r="N7" s="258" t="s">
        <v>674</v>
      </c>
      <c r="O7" s="686">
        <v>447939</v>
      </c>
      <c r="P7" s="687">
        <v>216465</v>
      </c>
      <c r="Q7" s="688">
        <v>0.66065360518211746</v>
      </c>
      <c r="R7" s="706"/>
      <c r="S7" s="706"/>
      <c r="T7" s="686">
        <v>230085</v>
      </c>
      <c r="U7" s="688">
        <v>0.33934639481788254</v>
      </c>
      <c r="V7" s="707"/>
    </row>
    <row r="8" spans="1:32" ht="34" x14ac:dyDescent="0.2">
      <c r="A8" s="655">
        <v>6</v>
      </c>
      <c r="B8" s="258" t="s">
        <v>55</v>
      </c>
      <c r="C8" s="258" t="s">
        <v>56</v>
      </c>
      <c r="D8" s="258" t="s">
        <v>57</v>
      </c>
      <c r="E8" s="271" t="s">
        <v>29</v>
      </c>
      <c r="F8" s="271" t="s">
        <v>30</v>
      </c>
      <c r="G8" s="271" t="s">
        <v>31</v>
      </c>
      <c r="H8" s="271" t="s">
        <v>696</v>
      </c>
      <c r="I8" s="271" t="s">
        <v>33</v>
      </c>
      <c r="J8" s="691">
        <v>8.8537808645833341E-3</v>
      </c>
      <c r="K8" s="252">
        <v>30</v>
      </c>
      <c r="L8" s="254" t="s">
        <v>34</v>
      </c>
      <c r="M8" s="685">
        <v>628205</v>
      </c>
      <c r="N8" s="258" t="s">
        <v>59</v>
      </c>
      <c r="O8" s="685">
        <v>319147</v>
      </c>
      <c r="P8" s="690">
        <v>127658</v>
      </c>
      <c r="Q8" s="688">
        <v>0.50803002204694325</v>
      </c>
      <c r="R8" s="692">
        <v>71669</v>
      </c>
      <c r="S8" s="693">
        <v>0.11408537022150413</v>
      </c>
      <c r="T8" s="694">
        <v>237389</v>
      </c>
      <c r="U8" s="688">
        <v>0.37788460773155258</v>
      </c>
      <c r="V8" s="694">
        <v>64032.17142047661</v>
      </c>
    </row>
    <row r="9" spans="1:32" ht="45" customHeight="1" x14ac:dyDescent="0.2">
      <c r="A9" s="655">
        <v>7</v>
      </c>
      <c r="B9" s="705" t="s">
        <v>37</v>
      </c>
      <c r="C9" s="705" t="s">
        <v>37</v>
      </c>
      <c r="D9" s="258" t="s">
        <v>611</v>
      </c>
      <c r="E9" s="271" t="s">
        <v>29</v>
      </c>
      <c r="F9" s="271" t="s">
        <v>300</v>
      </c>
      <c r="G9" s="271"/>
      <c r="H9" s="271" t="s">
        <v>40</v>
      </c>
      <c r="I9" s="271" t="s">
        <v>33</v>
      </c>
      <c r="J9" s="684">
        <v>2.4212962962962964E-2</v>
      </c>
      <c r="K9" s="258">
        <v>4</v>
      </c>
      <c r="L9" s="254" t="s">
        <v>34</v>
      </c>
      <c r="M9" s="685">
        <v>505177</v>
      </c>
      <c r="N9" s="258" t="s">
        <v>674</v>
      </c>
      <c r="O9" s="708">
        <v>461790</v>
      </c>
      <c r="P9" s="708">
        <v>199814</v>
      </c>
      <c r="Q9" s="688">
        <v>0.9141152506943111</v>
      </c>
      <c r="R9" s="689"/>
      <c r="S9" s="689"/>
      <c r="T9" s="709">
        <v>43387</v>
      </c>
      <c r="U9" s="688">
        <v>8.5884749305688901E-2</v>
      </c>
      <c r="V9" s="690"/>
    </row>
    <row r="10" spans="1:32" ht="42" customHeight="1" x14ac:dyDescent="0.2">
      <c r="A10" s="655">
        <v>8</v>
      </c>
      <c r="B10" s="258" t="s">
        <v>55</v>
      </c>
      <c r="C10" s="258" t="s">
        <v>56</v>
      </c>
      <c r="D10" s="258" t="s">
        <v>509</v>
      </c>
      <c r="E10" s="271" t="s">
        <v>29</v>
      </c>
      <c r="F10" s="271" t="s">
        <v>30</v>
      </c>
      <c r="G10" s="271" t="s">
        <v>31</v>
      </c>
      <c r="H10" s="271" t="s">
        <v>74</v>
      </c>
      <c r="I10" s="271" t="s">
        <v>33</v>
      </c>
      <c r="J10" s="691">
        <v>1.2303626539351853E-2</v>
      </c>
      <c r="K10" s="252">
        <v>30</v>
      </c>
      <c r="L10" s="254" t="s">
        <v>34</v>
      </c>
      <c r="M10" s="685">
        <v>345727</v>
      </c>
      <c r="N10" s="258" t="s">
        <v>59</v>
      </c>
      <c r="O10" s="685">
        <v>228078</v>
      </c>
      <c r="P10" s="690">
        <v>91231</v>
      </c>
      <c r="Q10" s="688">
        <v>0.65970549016998958</v>
      </c>
      <c r="R10" s="692">
        <v>37131</v>
      </c>
      <c r="S10" s="693">
        <v>0.10739976918204248</v>
      </c>
      <c r="T10" s="694">
        <v>80518</v>
      </c>
      <c r="U10" s="688">
        <v>0.23289474064796792</v>
      </c>
      <c r="V10" s="694">
        <v>33258.539521350758</v>
      </c>
    </row>
    <row r="11" spans="1:32" ht="42" customHeight="1" x14ac:dyDescent="0.2">
      <c r="A11" s="655">
        <v>9</v>
      </c>
      <c r="B11" s="258" t="s">
        <v>66</v>
      </c>
      <c r="C11" s="258" t="s">
        <v>67</v>
      </c>
      <c r="D11" s="258" t="s">
        <v>68</v>
      </c>
      <c r="E11" s="271" t="s">
        <v>29</v>
      </c>
      <c r="F11" s="271" t="s">
        <v>64</v>
      </c>
      <c r="G11" s="711" t="s">
        <v>85</v>
      </c>
      <c r="H11" s="271" t="s">
        <v>69</v>
      </c>
      <c r="I11" s="271" t="s">
        <v>33</v>
      </c>
      <c r="J11" s="684">
        <v>2.3379629629629629E-2</v>
      </c>
      <c r="K11" s="258">
        <v>6</v>
      </c>
      <c r="L11" s="254" t="s">
        <v>34</v>
      </c>
      <c r="M11" s="685">
        <v>335561</v>
      </c>
      <c r="N11" s="258" t="s">
        <v>70</v>
      </c>
      <c r="O11" s="690">
        <v>194161</v>
      </c>
      <c r="P11" s="258">
        <v>25361</v>
      </c>
      <c r="Q11" s="688">
        <v>0.57861610854658319</v>
      </c>
      <c r="R11" s="689">
        <v>0</v>
      </c>
      <c r="S11" s="689">
        <v>0</v>
      </c>
      <c r="T11" s="690">
        <v>141400</v>
      </c>
      <c r="U11" s="688">
        <v>0.42138389145341681</v>
      </c>
      <c r="V11" s="690">
        <v>52700</v>
      </c>
    </row>
    <row r="12" spans="1:32" ht="51" x14ac:dyDescent="0.2">
      <c r="A12" s="655">
        <v>10</v>
      </c>
      <c r="B12" s="695" t="s">
        <v>48</v>
      </c>
      <c r="C12" s="695" t="s">
        <v>49</v>
      </c>
      <c r="D12" s="696" t="s">
        <v>79</v>
      </c>
      <c r="E12" s="695"/>
      <c r="F12" s="378" t="s">
        <v>80</v>
      </c>
      <c r="G12" s="676" t="s">
        <v>81</v>
      </c>
      <c r="H12" s="676" t="s">
        <v>82</v>
      </c>
      <c r="I12" s="695" t="s">
        <v>531</v>
      </c>
      <c r="J12" s="712">
        <v>2.2638888888888889E-2</v>
      </c>
      <c r="K12" s="695">
        <v>3</v>
      </c>
      <c r="L12" s="698" t="s">
        <v>53</v>
      </c>
      <c r="M12" s="699">
        <v>302949</v>
      </c>
      <c r="N12" s="695" t="s">
        <v>87</v>
      </c>
      <c r="O12" s="700">
        <v>214237</v>
      </c>
      <c r="P12" s="679"/>
      <c r="Q12" s="701">
        <v>0.70717183420311669</v>
      </c>
      <c r="R12" s="713"/>
      <c r="S12" s="703">
        <v>0</v>
      </c>
      <c r="T12" s="700">
        <v>88712</v>
      </c>
      <c r="U12" s="701">
        <v>0.29282816579688331</v>
      </c>
      <c r="V12" s="700">
        <v>18144</v>
      </c>
    </row>
    <row r="13" spans="1:32" ht="39" customHeight="1" x14ac:dyDescent="0.2">
      <c r="A13" s="655">
        <v>11</v>
      </c>
      <c r="B13" s="705" t="s">
        <v>37</v>
      </c>
      <c r="C13" s="705" t="s">
        <v>37</v>
      </c>
      <c r="D13" s="258" t="s">
        <v>613</v>
      </c>
      <c r="E13" s="271" t="s">
        <v>29</v>
      </c>
      <c r="F13" s="271" t="s">
        <v>64</v>
      </c>
      <c r="G13" s="271"/>
      <c r="H13" s="271" t="s">
        <v>93</v>
      </c>
      <c r="I13" s="271" t="s">
        <v>33</v>
      </c>
      <c r="J13" s="704">
        <v>4.2453703703703709E-2</v>
      </c>
      <c r="K13" s="705">
        <v>2</v>
      </c>
      <c r="L13" s="254" t="s">
        <v>34</v>
      </c>
      <c r="M13" s="685">
        <v>267563</v>
      </c>
      <c r="N13" s="258" t="s">
        <v>674</v>
      </c>
      <c r="O13" s="708">
        <v>181244</v>
      </c>
      <c r="P13" s="708">
        <v>91584</v>
      </c>
      <c r="Q13" s="688">
        <v>0.67738812915089153</v>
      </c>
      <c r="R13" s="706"/>
      <c r="S13" s="706"/>
      <c r="T13" s="709">
        <v>86319</v>
      </c>
      <c r="U13" s="688">
        <v>0.32261187084910842</v>
      </c>
      <c r="V13" s="707"/>
    </row>
    <row r="14" spans="1:32" ht="34" x14ac:dyDescent="0.2">
      <c r="A14" s="655">
        <v>12</v>
      </c>
      <c r="B14" s="258" t="s">
        <v>26</v>
      </c>
      <c r="C14" s="258" t="s">
        <v>27</v>
      </c>
      <c r="D14" s="258" t="s">
        <v>525</v>
      </c>
      <c r="E14" s="271" t="s">
        <v>29</v>
      </c>
      <c r="F14" s="271" t="s">
        <v>30</v>
      </c>
      <c r="G14" s="271" t="s">
        <v>36</v>
      </c>
      <c r="H14" s="258" t="s">
        <v>526</v>
      </c>
      <c r="I14" s="271" t="s">
        <v>33</v>
      </c>
      <c r="J14" s="704">
        <v>3.1493055555555559E-2</v>
      </c>
      <c r="K14" s="705">
        <v>8</v>
      </c>
      <c r="L14" s="254" t="s">
        <v>34</v>
      </c>
      <c r="M14" s="685">
        <v>260591</v>
      </c>
      <c r="N14" s="258" t="s">
        <v>674</v>
      </c>
      <c r="O14" s="686">
        <v>57235</v>
      </c>
      <c r="P14" s="687">
        <v>35970</v>
      </c>
      <c r="Q14" s="688">
        <v>0.21963536729971489</v>
      </c>
      <c r="R14" s="706"/>
      <c r="S14" s="706"/>
      <c r="T14" s="686">
        <v>203356</v>
      </c>
      <c r="U14" s="688">
        <v>0.78036463270028511</v>
      </c>
      <c r="V14" s="707"/>
    </row>
    <row r="15" spans="1:32" ht="34" x14ac:dyDescent="0.2">
      <c r="A15" s="655">
        <v>13</v>
      </c>
      <c r="B15" s="258" t="s">
        <v>26</v>
      </c>
      <c r="C15" s="258" t="s">
        <v>27</v>
      </c>
      <c r="D15" s="258" t="s">
        <v>71</v>
      </c>
      <c r="E15" s="271" t="s">
        <v>29</v>
      </c>
      <c r="F15" s="271" t="s">
        <v>30</v>
      </c>
      <c r="G15" s="271"/>
      <c r="H15" s="271" t="s">
        <v>72</v>
      </c>
      <c r="I15" s="271" t="s">
        <v>33</v>
      </c>
      <c r="J15" s="704">
        <v>2.9062500000000002E-2</v>
      </c>
      <c r="K15" s="705">
        <v>6</v>
      </c>
      <c r="L15" s="254" t="s">
        <v>34</v>
      </c>
      <c r="M15" s="685">
        <v>257218</v>
      </c>
      <c r="N15" s="258" t="s">
        <v>35</v>
      </c>
      <c r="O15" s="686">
        <v>94518</v>
      </c>
      <c r="P15" s="705" t="s">
        <v>36</v>
      </c>
      <c r="Q15" s="688">
        <v>0.36746261925681717</v>
      </c>
      <c r="R15" s="706"/>
      <c r="S15" s="706"/>
      <c r="T15" s="686">
        <v>162700</v>
      </c>
      <c r="U15" s="688">
        <v>0.63253738074318278</v>
      </c>
      <c r="V15" s="707"/>
    </row>
    <row r="16" spans="1:32" ht="34" x14ac:dyDescent="0.2">
      <c r="A16" s="655">
        <v>14</v>
      </c>
      <c r="B16" s="675" t="s">
        <v>524</v>
      </c>
      <c r="C16" s="675" t="s">
        <v>554</v>
      </c>
      <c r="D16" s="675" t="s">
        <v>566</v>
      </c>
      <c r="E16" s="675" t="s">
        <v>29</v>
      </c>
      <c r="F16" s="378" t="s">
        <v>30</v>
      </c>
      <c r="G16" s="676"/>
      <c r="H16" s="676" t="s">
        <v>564</v>
      </c>
      <c r="I16" s="675" t="s">
        <v>557</v>
      </c>
      <c r="J16" s="677">
        <v>3.15625E-2</v>
      </c>
      <c r="K16" s="675">
        <v>8</v>
      </c>
      <c r="L16" s="378" t="s">
        <v>41</v>
      </c>
      <c r="M16" s="678">
        <v>246504</v>
      </c>
      <c r="N16" s="381" t="s">
        <v>47</v>
      </c>
      <c r="O16" s="679">
        <v>62253</v>
      </c>
      <c r="P16" s="680">
        <v>44490</v>
      </c>
      <c r="Q16" s="681">
        <v>0.25254356927270954</v>
      </c>
      <c r="R16" s="682">
        <v>0</v>
      </c>
      <c r="S16" s="683">
        <v>0</v>
      </c>
      <c r="T16" s="679">
        <v>184251</v>
      </c>
      <c r="U16" s="681">
        <v>0.7474564307272904</v>
      </c>
      <c r="V16" s="679">
        <v>97959</v>
      </c>
    </row>
    <row r="17" spans="1:22" ht="34" x14ac:dyDescent="0.2">
      <c r="A17" s="655">
        <v>15</v>
      </c>
      <c r="B17" s="675" t="s">
        <v>524</v>
      </c>
      <c r="C17" s="675" t="s">
        <v>554</v>
      </c>
      <c r="D17" s="675" t="s">
        <v>286</v>
      </c>
      <c r="E17" s="675" t="s">
        <v>29</v>
      </c>
      <c r="F17" s="378" t="s">
        <v>30</v>
      </c>
      <c r="G17" s="676"/>
      <c r="H17" s="676" t="s">
        <v>565</v>
      </c>
      <c r="I17" s="675" t="s">
        <v>557</v>
      </c>
      <c r="J17" s="677">
        <v>3.0740740740740742E-2</v>
      </c>
      <c r="K17" s="675">
        <v>19</v>
      </c>
      <c r="L17" s="378" t="s">
        <v>41</v>
      </c>
      <c r="M17" s="678">
        <v>225059</v>
      </c>
      <c r="N17" s="381" t="s">
        <v>47</v>
      </c>
      <c r="O17" s="679">
        <v>135606</v>
      </c>
      <c r="P17" s="680">
        <v>83311</v>
      </c>
      <c r="Q17" s="681">
        <v>0.60253533517877533</v>
      </c>
      <c r="R17" s="682">
        <v>0</v>
      </c>
      <c r="S17" s="683">
        <v>0</v>
      </c>
      <c r="T17" s="679">
        <v>89453</v>
      </c>
      <c r="U17" s="681">
        <v>0.39746466482122467</v>
      </c>
      <c r="V17" s="679">
        <v>40436</v>
      </c>
    </row>
    <row r="18" spans="1:22" ht="34" x14ac:dyDescent="0.2">
      <c r="A18" s="655">
        <v>16</v>
      </c>
      <c r="B18" s="675" t="s">
        <v>524</v>
      </c>
      <c r="C18" s="675" t="s">
        <v>554</v>
      </c>
      <c r="D18" s="675" t="s">
        <v>562</v>
      </c>
      <c r="E18" s="675" t="s">
        <v>29</v>
      </c>
      <c r="F18" s="378" t="s">
        <v>30</v>
      </c>
      <c r="G18" s="676"/>
      <c r="H18" s="676" t="s">
        <v>563</v>
      </c>
      <c r="I18" s="675" t="s">
        <v>557</v>
      </c>
      <c r="J18" s="677">
        <v>1.7037037037037038E-2</v>
      </c>
      <c r="K18" s="675">
        <v>19</v>
      </c>
      <c r="L18" s="378" t="s">
        <v>41</v>
      </c>
      <c r="M18" s="678">
        <v>223991</v>
      </c>
      <c r="N18" s="381" t="s">
        <v>47</v>
      </c>
      <c r="O18" s="679">
        <v>171164</v>
      </c>
      <c r="P18" s="680">
        <v>95727</v>
      </c>
      <c r="Q18" s="681">
        <v>0.76415570268448285</v>
      </c>
      <c r="R18" s="682">
        <v>0</v>
      </c>
      <c r="S18" s="683">
        <v>0</v>
      </c>
      <c r="T18" s="679">
        <v>52827</v>
      </c>
      <c r="U18" s="681">
        <v>0.23584429731551715</v>
      </c>
      <c r="V18" s="679">
        <v>31564</v>
      </c>
    </row>
    <row r="19" spans="1:22" ht="36" customHeight="1" x14ac:dyDescent="0.2">
      <c r="A19" s="655">
        <v>17</v>
      </c>
      <c r="B19" s="695" t="s">
        <v>48</v>
      </c>
      <c r="C19" s="695" t="s">
        <v>49</v>
      </c>
      <c r="D19" s="696" t="s">
        <v>50</v>
      </c>
      <c r="E19" s="695"/>
      <c r="F19" s="378" t="s">
        <v>300</v>
      </c>
      <c r="G19" s="676"/>
      <c r="H19" s="676" t="s">
        <v>51</v>
      </c>
      <c r="I19" s="695" t="s">
        <v>531</v>
      </c>
      <c r="J19" s="712">
        <v>0</v>
      </c>
      <c r="K19" s="695">
        <v>0</v>
      </c>
      <c r="L19" s="698" t="s">
        <v>53</v>
      </c>
      <c r="M19" s="699">
        <v>211910</v>
      </c>
      <c r="N19" s="695" t="s">
        <v>87</v>
      </c>
      <c r="O19" s="700">
        <v>146360</v>
      </c>
      <c r="P19" s="675"/>
      <c r="Q19" s="701">
        <v>0.69067056769383228</v>
      </c>
      <c r="R19" s="713"/>
      <c r="S19" s="703">
        <v>0</v>
      </c>
      <c r="T19" s="700">
        <v>65550</v>
      </c>
      <c r="U19" s="701">
        <v>0.30932943230616772</v>
      </c>
      <c r="V19" s="700">
        <v>12384</v>
      </c>
    </row>
    <row r="20" spans="1:22" ht="36" customHeight="1" x14ac:dyDescent="0.2">
      <c r="A20" s="655">
        <v>18</v>
      </c>
      <c r="B20" s="258" t="s">
        <v>26</v>
      </c>
      <c r="C20" s="258" t="s">
        <v>27</v>
      </c>
      <c r="D20" s="258" t="s">
        <v>77</v>
      </c>
      <c r="E20" s="271" t="s">
        <v>29</v>
      </c>
      <c r="F20" s="271" t="s">
        <v>30</v>
      </c>
      <c r="G20" s="271" t="s">
        <v>31</v>
      </c>
      <c r="H20" s="271" t="s">
        <v>78</v>
      </c>
      <c r="I20" s="271" t="s">
        <v>33</v>
      </c>
      <c r="J20" s="704">
        <v>1.2060185185185186E-2</v>
      </c>
      <c r="K20" s="705">
        <v>23</v>
      </c>
      <c r="L20" s="254" t="s">
        <v>34</v>
      </c>
      <c r="M20" s="685">
        <v>202478</v>
      </c>
      <c r="N20" s="258" t="s">
        <v>674</v>
      </c>
      <c r="O20" s="686">
        <v>165464</v>
      </c>
      <c r="P20" s="687">
        <v>110848</v>
      </c>
      <c r="Q20" s="688">
        <v>0.81719495451357682</v>
      </c>
      <c r="R20" s="706"/>
      <c r="S20" s="706"/>
      <c r="T20" s="686">
        <v>37014</v>
      </c>
      <c r="U20" s="688">
        <v>0.18280504548642321</v>
      </c>
      <c r="V20" s="707"/>
    </row>
    <row r="21" spans="1:22" ht="34" x14ac:dyDescent="0.2">
      <c r="A21" s="655">
        <v>19</v>
      </c>
      <c r="B21" s="705" t="s">
        <v>26</v>
      </c>
      <c r="C21" s="705" t="s">
        <v>27</v>
      </c>
      <c r="D21" s="705" t="s">
        <v>607</v>
      </c>
      <c r="E21" s="271" t="s">
        <v>29</v>
      </c>
      <c r="F21" s="714" t="s">
        <v>140</v>
      </c>
      <c r="G21" s="714" t="s">
        <v>608</v>
      </c>
      <c r="H21" s="258" t="s">
        <v>609</v>
      </c>
      <c r="I21" s="705" t="s">
        <v>33</v>
      </c>
      <c r="J21" s="704">
        <v>3.1967592592592589E-2</v>
      </c>
      <c r="K21" s="705">
        <v>5</v>
      </c>
      <c r="L21" s="254" t="s">
        <v>34</v>
      </c>
      <c r="M21" s="685">
        <v>198681</v>
      </c>
      <c r="N21" s="258" t="s">
        <v>674</v>
      </c>
      <c r="O21" s="686">
        <v>167784</v>
      </c>
      <c r="P21" s="687">
        <v>130580</v>
      </c>
      <c r="Q21" s="688">
        <v>0.8444894076434083</v>
      </c>
      <c r="R21" s="706"/>
      <c r="S21" s="706"/>
      <c r="T21" s="686">
        <v>30897</v>
      </c>
      <c r="U21" s="688">
        <v>0.15551059235659173</v>
      </c>
      <c r="V21" s="707"/>
    </row>
    <row r="22" spans="1:22" ht="37" customHeight="1" x14ac:dyDescent="0.2">
      <c r="A22" s="655">
        <v>20</v>
      </c>
      <c r="B22" s="258" t="s">
        <v>66</v>
      </c>
      <c r="C22" s="258" t="s">
        <v>67</v>
      </c>
      <c r="D22" s="258" t="s">
        <v>591</v>
      </c>
      <c r="E22" s="271" t="s">
        <v>29</v>
      </c>
      <c r="F22" s="271" t="s">
        <v>64</v>
      </c>
      <c r="G22" s="711"/>
      <c r="H22" s="271" t="s">
        <v>592</v>
      </c>
      <c r="I22" s="271" t="s">
        <v>33</v>
      </c>
      <c r="J22" s="705">
        <v>0</v>
      </c>
      <c r="K22" s="705">
        <v>0</v>
      </c>
      <c r="L22" s="254" t="s">
        <v>34</v>
      </c>
      <c r="M22" s="685">
        <v>191548</v>
      </c>
      <c r="N22" s="258" t="s">
        <v>70</v>
      </c>
      <c r="O22" s="690">
        <v>2348</v>
      </c>
      <c r="P22" s="258">
        <v>805</v>
      </c>
      <c r="Q22" s="688">
        <v>1.2258024098398313E-2</v>
      </c>
      <c r="R22" s="689">
        <v>0</v>
      </c>
      <c r="S22" s="689">
        <v>0</v>
      </c>
      <c r="T22" s="690">
        <v>189200</v>
      </c>
      <c r="U22" s="688">
        <v>0.98774197590160173</v>
      </c>
      <c r="V22" s="690">
        <v>78100</v>
      </c>
    </row>
    <row r="23" spans="1:22" ht="47" customHeight="1" x14ac:dyDescent="0.2">
      <c r="A23" s="655">
        <v>21</v>
      </c>
      <c r="B23" s="705" t="s">
        <v>37</v>
      </c>
      <c r="C23" s="705" t="s">
        <v>37</v>
      </c>
      <c r="D23" s="258" t="s">
        <v>629</v>
      </c>
      <c r="E23" s="271" t="s">
        <v>29</v>
      </c>
      <c r="F23" s="271" t="s">
        <v>140</v>
      </c>
      <c r="G23" s="271"/>
      <c r="H23" s="271" t="s">
        <v>173</v>
      </c>
      <c r="I23" s="271" t="s">
        <v>33</v>
      </c>
      <c r="J23" s="704">
        <v>2.3831018518518519E-2</v>
      </c>
      <c r="K23" s="705">
        <v>4</v>
      </c>
      <c r="L23" s="254" t="s">
        <v>34</v>
      </c>
      <c r="M23" s="685">
        <v>179703</v>
      </c>
      <c r="N23" s="258" t="s">
        <v>674</v>
      </c>
      <c r="O23" s="708">
        <v>12294</v>
      </c>
      <c r="P23" s="708">
        <v>7900</v>
      </c>
      <c r="Q23" s="688">
        <v>6.8412881254069219E-2</v>
      </c>
      <c r="R23" s="706"/>
      <c r="S23" s="706"/>
      <c r="T23" s="709">
        <v>167409</v>
      </c>
      <c r="U23" s="688">
        <v>0.93158711874593081</v>
      </c>
      <c r="V23" s="707"/>
    </row>
    <row r="24" spans="1:22" ht="34" x14ac:dyDescent="0.2">
      <c r="A24" s="655">
        <v>22</v>
      </c>
      <c r="B24" s="381" t="s">
        <v>524</v>
      </c>
      <c r="C24" s="381" t="s">
        <v>554</v>
      </c>
      <c r="D24" s="381" t="s">
        <v>555</v>
      </c>
      <c r="E24" s="381" t="s">
        <v>29</v>
      </c>
      <c r="F24" s="378" t="s">
        <v>30</v>
      </c>
      <c r="G24" s="378"/>
      <c r="H24" s="378" t="s">
        <v>556</v>
      </c>
      <c r="I24" s="381" t="s">
        <v>557</v>
      </c>
      <c r="J24" s="715">
        <v>4.4120370370370372E-2</v>
      </c>
      <c r="K24" s="381">
        <v>3</v>
      </c>
      <c r="L24" s="378" t="s">
        <v>41</v>
      </c>
      <c r="M24" s="678">
        <v>146740</v>
      </c>
      <c r="N24" s="381" t="s">
        <v>47</v>
      </c>
      <c r="O24" s="680">
        <v>36349</v>
      </c>
      <c r="P24" s="680">
        <v>27252</v>
      </c>
      <c r="Q24" s="681">
        <v>0.2477102357911953</v>
      </c>
      <c r="R24" s="682">
        <v>0</v>
      </c>
      <c r="S24" s="683">
        <v>0</v>
      </c>
      <c r="T24" s="680">
        <v>110391</v>
      </c>
      <c r="U24" s="681">
        <v>0.75228976420880467</v>
      </c>
      <c r="V24" s="680">
        <v>45261</v>
      </c>
    </row>
    <row r="25" spans="1:22" ht="32" customHeight="1" x14ac:dyDescent="0.2">
      <c r="A25" s="655">
        <v>23</v>
      </c>
      <c r="B25" s="705" t="s">
        <v>37</v>
      </c>
      <c r="C25" s="705" t="s">
        <v>37</v>
      </c>
      <c r="D25" s="258" t="s">
        <v>612</v>
      </c>
      <c r="E25" s="271" t="s">
        <v>29</v>
      </c>
      <c r="F25" s="271" t="s">
        <v>602</v>
      </c>
      <c r="G25" s="271"/>
      <c r="H25" s="271" t="s">
        <v>550</v>
      </c>
      <c r="I25" s="271" t="s">
        <v>33</v>
      </c>
      <c r="J25" s="704">
        <v>2.9479166666666667E-2</v>
      </c>
      <c r="K25" s="705">
        <v>4</v>
      </c>
      <c r="L25" s="254" t="s">
        <v>34</v>
      </c>
      <c r="M25" s="685">
        <v>140926</v>
      </c>
      <c r="N25" s="258" t="s">
        <v>674</v>
      </c>
      <c r="O25" s="708">
        <v>136753</v>
      </c>
      <c r="P25" s="708">
        <v>71753</v>
      </c>
      <c r="Q25" s="688">
        <v>0.97038871464456522</v>
      </c>
      <c r="R25" s="706"/>
      <c r="S25" s="706"/>
      <c r="T25" s="709">
        <v>4173</v>
      </c>
      <c r="U25" s="688">
        <v>2.9611285355434766E-2</v>
      </c>
      <c r="V25" s="707"/>
    </row>
    <row r="26" spans="1:22" ht="40" customHeight="1" x14ac:dyDescent="0.2">
      <c r="A26" s="655">
        <v>24</v>
      </c>
      <c r="B26" s="258" t="s">
        <v>26</v>
      </c>
      <c r="C26" s="258" t="s">
        <v>27</v>
      </c>
      <c r="D26" s="258" t="s">
        <v>94</v>
      </c>
      <c r="E26" s="271" t="s">
        <v>29</v>
      </c>
      <c r="F26" s="271" t="s">
        <v>95</v>
      </c>
      <c r="G26" s="271" t="s">
        <v>36</v>
      </c>
      <c r="H26" s="271" t="s">
        <v>96</v>
      </c>
      <c r="I26" s="271" t="s">
        <v>33</v>
      </c>
      <c r="J26" s="704">
        <v>3.8333333333333337E-2</v>
      </c>
      <c r="K26" s="705">
        <v>4</v>
      </c>
      <c r="L26" s="254" t="s">
        <v>34</v>
      </c>
      <c r="M26" s="685">
        <v>106152</v>
      </c>
      <c r="N26" s="258" t="s">
        <v>674</v>
      </c>
      <c r="O26" s="686">
        <v>88176</v>
      </c>
      <c r="P26" s="687">
        <v>53966</v>
      </c>
      <c r="Q26" s="688">
        <v>0.83065792448564324</v>
      </c>
      <c r="R26" s="706"/>
      <c r="S26" s="706"/>
      <c r="T26" s="686">
        <v>17976</v>
      </c>
      <c r="U26" s="688">
        <v>0.16934207551435676</v>
      </c>
      <c r="V26" s="707"/>
    </row>
    <row r="27" spans="1:22" ht="42" customHeight="1" x14ac:dyDescent="0.2">
      <c r="A27" s="655">
        <v>25</v>
      </c>
      <c r="B27" s="695" t="s">
        <v>48</v>
      </c>
      <c r="C27" s="695" t="s">
        <v>83</v>
      </c>
      <c r="D27" s="696" t="s">
        <v>115</v>
      </c>
      <c r="E27" s="695" t="s">
        <v>29</v>
      </c>
      <c r="F27" s="378" t="s">
        <v>64</v>
      </c>
      <c r="G27" s="676" t="s">
        <v>85</v>
      </c>
      <c r="H27" s="676" t="s">
        <v>117</v>
      </c>
      <c r="I27" s="695" t="s">
        <v>33</v>
      </c>
      <c r="J27" s="712">
        <v>1.9224537037037037E-2</v>
      </c>
      <c r="K27" s="695">
        <v>4</v>
      </c>
      <c r="L27" s="698" t="s">
        <v>53</v>
      </c>
      <c r="M27" s="699">
        <v>100810</v>
      </c>
      <c r="N27" s="695" t="s">
        <v>87</v>
      </c>
      <c r="O27" s="700">
        <v>51214</v>
      </c>
      <c r="P27" s="675"/>
      <c r="Q27" s="701">
        <v>0.50802499752008734</v>
      </c>
      <c r="R27" s="713"/>
      <c r="S27" s="703">
        <v>0</v>
      </c>
      <c r="T27" s="700">
        <v>49596</v>
      </c>
      <c r="U27" s="701">
        <v>0.49197500247991272</v>
      </c>
      <c r="V27" s="700">
        <v>24044</v>
      </c>
    </row>
    <row r="28" spans="1:22" ht="39" customHeight="1" x14ac:dyDescent="0.2">
      <c r="A28" s="655">
        <v>26</v>
      </c>
      <c r="B28" s="258" t="s">
        <v>55</v>
      </c>
      <c r="C28" s="258" t="s">
        <v>56</v>
      </c>
      <c r="D28" s="258" t="s">
        <v>677</v>
      </c>
      <c r="E28" s="271" t="s">
        <v>29</v>
      </c>
      <c r="F28" s="271" t="s">
        <v>318</v>
      </c>
      <c r="G28" s="271"/>
      <c r="H28" s="271" t="s">
        <v>697</v>
      </c>
      <c r="I28" s="271" t="s">
        <v>33</v>
      </c>
      <c r="J28" s="691">
        <v>3.5651041666666668E-2</v>
      </c>
      <c r="K28" s="252">
        <v>4</v>
      </c>
      <c r="L28" s="254" t="s">
        <v>34</v>
      </c>
      <c r="M28" s="685">
        <v>92774</v>
      </c>
      <c r="N28" s="258" t="s">
        <v>59</v>
      </c>
      <c r="O28" s="685">
        <v>21073</v>
      </c>
      <c r="P28" s="690">
        <v>8429</v>
      </c>
      <c r="Q28" s="688">
        <v>0.227143380688555</v>
      </c>
      <c r="R28" s="692">
        <v>5964</v>
      </c>
      <c r="S28" s="693">
        <v>6.428525233362796E-2</v>
      </c>
      <c r="T28" s="694">
        <v>65737</v>
      </c>
      <c r="U28" s="688">
        <v>0.70857136697781709</v>
      </c>
      <c r="V28" s="694">
        <v>38555</v>
      </c>
    </row>
    <row r="29" spans="1:22" ht="37" customHeight="1" x14ac:dyDescent="0.2">
      <c r="A29" s="655">
        <v>27</v>
      </c>
      <c r="B29" s="695" t="s">
        <v>48</v>
      </c>
      <c r="C29" s="695" t="s">
        <v>83</v>
      </c>
      <c r="D29" s="696" t="s">
        <v>84</v>
      </c>
      <c r="E29" s="695"/>
      <c r="F29" s="378" t="s">
        <v>64</v>
      </c>
      <c r="G29" s="676" t="s">
        <v>85</v>
      </c>
      <c r="H29" s="676" t="s">
        <v>86</v>
      </c>
      <c r="I29" s="695" t="s">
        <v>33</v>
      </c>
      <c r="J29" s="712">
        <v>2.298611111111111E-2</v>
      </c>
      <c r="K29" s="695">
        <v>4</v>
      </c>
      <c r="L29" s="698" t="s">
        <v>53</v>
      </c>
      <c r="M29" s="699">
        <v>83784</v>
      </c>
      <c r="N29" s="695" t="s">
        <v>87</v>
      </c>
      <c r="O29" s="700">
        <v>42322</v>
      </c>
      <c r="P29" s="675"/>
      <c r="Q29" s="701">
        <v>0.5051322448200134</v>
      </c>
      <c r="R29" s="713"/>
      <c r="S29" s="703">
        <v>0</v>
      </c>
      <c r="T29" s="700">
        <v>41462</v>
      </c>
      <c r="U29" s="701">
        <v>0.49486775517998666</v>
      </c>
      <c r="V29" s="700">
        <v>21672</v>
      </c>
    </row>
    <row r="30" spans="1:22" ht="37" customHeight="1" x14ac:dyDescent="0.2">
      <c r="A30" s="655">
        <v>28</v>
      </c>
      <c r="B30" s="258" t="s">
        <v>26</v>
      </c>
      <c r="C30" s="258" t="s">
        <v>27</v>
      </c>
      <c r="D30" s="258" t="s">
        <v>101</v>
      </c>
      <c r="E30" s="271" t="s">
        <v>29</v>
      </c>
      <c r="F30" s="271" t="s">
        <v>102</v>
      </c>
      <c r="G30" s="271" t="s">
        <v>36</v>
      </c>
      <c r="H30" s="271" t="s">
        <v>103</v>
      </c>
      <c r="I30" s="271" t="s">
        <v>33</v>
      </c>
      <c r="J30" s="704">
        <v>3.5879629629629629E-2</v>
      </c>
      <c r="K30" s="705">
        <v>5</v>
      </c>
      <c r="L30" s="254" t="s">
        <v>34</v>
      </c>
      <c r="M30" s="685">
        <v>83731</v>
      </c>
      <c r="N30" s="258" t="s">
        <v>674</v>
      </c>
      <c r="O30" s="686">
        <v>70890</v>
      </c>
      <c r="P30" s="687">
        <v>38937</v>
      </c>
      <c r="Q30" s="688">
        <v>0.8466398347087698</v>
      </c>
      <c r="R30" s="706"/>
      <c r="S30" s="706"/>
      <c r="T30" s="686">
        <v>12841</v>
      </c>
      <c r="U30" s="688">
        <v>0.15336016529123025</v>
      </c>
      <c r="V30" s="707"/>
    </row>
    <row r="31" spans="1:22" ht="33" customHeight="1" x14ac:dyDescent="0.2">
      <c r="A31" s="655">
        <v>29</v>
      </c>
      <c r="B31" s="705" t="s">
        <v>37</v>
      </c>
      <c r="C31" s="705" t="s">
        <v>37</v>
      </c>
      <c r="D31" s="258" t="s">
        <v>614</v>
      </c>
      <c r="E31" s="271" t="s">
        <v>29</v>
      </c>
      <c r="F31" s="271" t="s">
        <v>308</v>
      </c>
      <c r="G31" s="271"/>
      <c r="H31" s="271" t="s">
        <v>106</v>
      </c>
      <c r="I31" s="271" t="s">
        <v>33</v>
      </c>
      <c r="J31" s="704">
        <v>4.0347222222222222E-2</v>
      </c>
      <c r="K31" s="705">
        <v>2</v>
      </c>
      <c r="L31" s="254" t="s">
        <v>34</v>
      </c>
      <c r="M31" s="685">
        <v>82096</v>
      </c>
      <c r="N31" s="258" t="s">
        <v>674</v>
      </c>
      <c r="O31" s="708">
        <v>58652</v>
      </c>
      <c r="P31" s="708">
        <v>34450</v>
      </c>
      <c r="Q31" s="688">
        <v>0.71443188462288054</v>
      </c>
      <c r="R31" s="706"/>
      <c r="S31" s="706"/>
      <c r="T31" s="709">
        <v>23444</v>
      </c>
      <c r="U31" s="688">
        <v>0.28556811537711946</v>
      </c>
      <c r="V31" s="707"/>
    </row>
    <row r="32" spans="1:22" ht="51" customHeight="1" x14ac:dyDescent="0.2">
      <c r="A32" s="655">
        <v>30</v>
      </c>
      <c r="B32" s="695" t="s">
        <v>48</v>
      </c>
      <c r="C32" s="695" t="s">
        <v>133</v>
      </c>
      <c r="D32" s="696" t="s">
        <v>575</v>
      </c>
      <c r="E32" s="695"/>
      <c r="F32" s="378" t="s">
        <v>308</v>
      </c>
      <c r="G32" s="676" t="s">
        <v>113</v>
      </c>
      <c r="H32" s="716" t="s">
        <v>576</v>
      </c>
      <c r="I32" s="695" t="s">
        <v>33</v>
      </c>
      <c r="J32" s="712">
        <v>3.5833333333333335E-2</v>
      </c>
      <c r="K32" s="695">
        <v>13</v>
      </c>
      <c r="L32" s="698" t="s">
        <v>53</v>
      </c>
      <c r="M32" s="699">
        <v>72133</v>
      </c>
      <c r="N32" s="695" t="s">
        <v>87</v>
      </c>
      <c r="O32" s="700">
        <v>52452</v>
      </c>
      <c r="P32" s="675"/>
      <c r="Q32" s="701">
        <v>0.72715677983724514</v>
      </c>
      <c r="R32" s="713"/>
      <c r="S32" s="703">
        <v>0</v>
      </c>
      <c r="T32" s="700">
        <v>19681</v>
      </c>
      <c r="U32" s="701">
        <v>0.27284322016275492</v>
      </c>
      <c r="V32" s="700">
        <v>9976</v>
      </c>
    </row>
    <row r="33" spans="1:22" ht="43" customHeight="1" x14ac:dyDescent="0.2">
      <c r="A33" s="655">
        <v>31</v>
      </c>
      <c r="B33" s="258" t="s">
        <v>37</v>
      </c>
      <c r="C33" s="258" t="s">
        <v>37</v>
      </c>
      <c r="D33" s="258" t="s">
        <v>702</v>
      </c>
      <c r="E33" s="271" t="s">
        <v>29</v>
      </c>
      <c r="F33" s="271" t="s">
        <v>140</v>
      </c>
      <c r="G33" s="271" t="s">
        <v>172</v>
      </c>
      <c r="H33" s="717" t="s">
        <v>703</v>
      </c>
      <c r="I33" s="271" t="s">
        <v>33</v>
      </c>
      <c r="J33" s="704">
        <v>4.0173611111111111E-2</v>
      </c>
      <c r="K33" s="705">
        <v>2</v>
      </c>
      <c r="L33" s="254" t="s">
        <v>34</v>
      </c>
      <c r="M33" s="685">
        <v>68035</v>
      </c>
      <c r="N33" s="258" t="s">
        <v>674</v>
      </c>
      <c r="O33" s="708">
        <v>621</v>
      </c>
      <c r="P33" s="708">
        <v>444</v>
      </c>
      <c r="Q33" s="688">
        <v>9.1276548835158376E-3</v>
      </c>
      <c r="R33" s="706"/>
      <c r="S33" s="706"/>
      <c r="T33" s="708">
        <v>67414</v>
      </c>
      <c r="U33" s="688">
        <v>0.99087234511648414</v>
      </c>
      <c r="V33" s="707"/>
    </row>
    <row r="34" spans="1:22" ht="34" x14ac:dyDescent="0.2">
      <c r="A34" s="655">
        <v>32</v>
      </c>
      <c r="B34" s="258" t="s">
        <v>26</v>
      </c>
      <c r="C34" s="258" t="s">
        <v>27</v>
      </c>
      <c r="D34" s="258" t="s">
        <v>139</v>
      </c>
      <c r="E34" s="271" t="s">
        <v>29</v>
      </c>
      <c r="F34" s="271" t="s">
        <v>140</v>
      </c>
      <c r="G34" s="271" t="s">
        <v>36</v>
      </c>
      <c r="H34" s="271" t="s">
        <v>141</v>
      </c>
      <c r="I34" s="271" t="s">
        <v>33</v>
      </c>
      <c r="J34" s="704">
        <v>2.78125E-2</v>
      </c>
      <c r="K34" s="705">
        <v>6</v>
      </c>
      <c r="L34" s="254" t="s">
        <v>34</v>
      </c>
      <c r="M34" s="685">
        <v>64281</v>
      </c>
      <c r="N34" s="258" t="s">
        <v>674</v>
      </c>
      <c r="O34" s="686">
        <v>33658</v>
      </c>
      <c r="P34" s="687">
        <v>21531</v>
      </c>
      <c r="Q34" s="688">
        <v>0.52360728675658441</v>
      </c>
      <c r="R34" s="706"/>
      <c r="S34" s="706"/>
      <c r="T34" s="686">
        <v>30623</v>
      </c>
      <c r="U34" s="688">
        <v>0.47639271324341564</v>
      </c>
      <c r="V34" s="707"/>
    </row>
    <row r="35" spans="1:22" ht="36" customHeight="1" x14ac:dyDescent="0.2">
      <c r="A35" s="655">
        <v>33</v>
      </c>
      <c r="B35" s="705" t="s">
        <v>37</v>
      </c>
      <c r="C35" s="705" t="s">
        <v>37</v>
      </c>
      <c r="D35" s="258" t="s">
        <v>513</v>
      </c>
      <c r="E35" s="271" t="s">
        <v>29</v>
      </c>
      <c r="F35" s="271" t="s">
        <v>309</v>
      </c>
      <c r="G35" s="271"/>
      <c r="H35" s="271" t="s">
        <v>523</v>
      </c>
      <c r="I35" s="271" t="s">
        <v>33</v>
      </c>
      <c r="J35" s="704">
        <v>2.7442129629629632E-2</v>
      </c>
      <c r="K35" s="705">
        <v>4</v>
      </c>
      <c r="L35" s="254" t="s">
        <v>34</v>
      </c>
      <c r="M35" s="685">
        <v>61865</v>
      </c>
      <c r="N35" s="258" t="s">
        <v>674</v>
      </c>
      <c r="O35" s="708">
        <v>59224</v>
      </c>
      <c r="P35" s="708">
        <v>31393</v>
      </c>
      <c r="Q35" s="688">
        <v>0.9573102723672513</v>
      </c>
      <c r="R35" s="706"/>
      <c r="S35" s="706"/>
      <c r="T35" s="709">
        <v>2641</v>
      </c>
      <c r="U35" s="688">
        <v>4.2689727632748725E-2</v>
      </c>
      <c r="V35" s="707"/>
    </row>
    <row r="36" spans="1:22" ht="39" customHeight="1" x14ac:dyDescent="0.2">
      <c r="A36" s="655">
        <v>34</v>
      </c>
      <c r="B36" s="705" t="s">
        <v>37</v>
      </c>
      <c r="C36" s="705" t="s">
        <v>37</v>
      </c>
      <c r="D36" s="258" t="s">
        <v>129</v>
      </c>
      <c r="E36" s="271" t="s">
        <v>29</v>
      </c>
      <c r="F36" s="271" t="s">
        <v>512</v>
      </c>
      <c r="G36" s="271"/>
      <c r="H36" s="271" t="s">
        <v>132</v>
      </c>
      <c r="I36" s="271" t="s">
        <v>33</v>
      </c>
      <c r="J36" s="704">
        <v>1.9143518518518518E-2</v>
      </c>
      <c r="K36" s="705">
        <v>5</v>
      </c>
      <c r="L36" s="254" t="s">
        <v>34</v>
      </c>
      <c r="M36" s="685">
        <v>58784</v>
      </c>
      <c r="N36" s="258" t="s">
        <v>674</v>
      </c>
      <c r="O36" s="708">
        <v>48095</v>
      </c>
      <c r="P36" s="708">
        <v>25137</v>
      </c>
      <c r="Q36" s="688">
        <v>0.81816480675013614</v>
      </c>
      <c r="R36" s="706"/>
      <c r="S36" s="706"/>
      <c r="T36" s="709">
        <v>10689</v>
      </c>
      <c r="U36" s="688">
        <v>0.18183519324986391</v>
      </c>
      <c r="V36" s="707"/>
    </row>
    <row r="37" spans="1:22" ht="35" customHeight="1" x14ac:dyDescent="0.2">
      <c r="A37" s="655">
        <v>35</v>
      </c>
      <c r="B37" s="705" t="s">
        <v>37</v>
      </c>
      <c r="C37" s="705" t="s">
        <v>37</v>
      </c>
      <c r="D37" s="258" t="s">
        <v>616</v>
      </c>
      <c r="E37" s="271" t="s">
        <v>29</v>
      </c>
      <c r="F37" s="271" t="s">
        <v>318</v>
      </c>
      <c r="G37" s="271"/>
      <c r="H37" s="271" t="s">
        <v>123</v>
      </c>
      <c r="I37" s="271" t="s">
        <v>33</v>
      </c>
      <c r="J37" s="704">
        <v>2.5775462962962962E-2</v>
      </c>
      <c r="K37" s="705">
        <v>4</v>
      </c>
      <c r="L37" s="254" t="s">
        <v>34</v>
      </c>
      <c r="M37" s="685">
        <v>54112</v>
      </c>
      <c r="N37" s="258" t="s">
        <v>674</v>
      </c>
      <c r="O37" s="708">
        <v>51786</v>
      </c>
      <c r="P37" s="708">
        <v>29080</v>
      </c>
      <c r="Q37" s="688">
        <v>0.95701507983441747</v>
      </c>
      <c r="R37" s="706"/>
      <c r="S37" s="706"/>
      <c r="T37" s="709">
        <v>2326</v>
      </c>
      <c r="U37" s="688">
        <v>4.2984920165582495E-2</v>
      </c>
      <c r="V37" s="707"/>
    </row>
    <row r="38" spans="1:22" ht="42" customHeight="1" x14ac:dyDescent="0.2">
      <c r="A38" s="655">
        <v>36</v>
      </c>
      <c r="B38" s="705" t="s">
        <v>37</v>
      </c>
      <c r="C38" s="705" t="s">
        <v>37</v>
      </c>
      <c r="D38" s="258" t="s">
        <v>145</v>
      </c>
      <c r="E38" s="271" t="s">
        <v>29</v>
      </c>
      <c r="F38" s="271" t="s">
        <v>146</v>
      </c>
      <c r="G38" s="271" t="s">
        <v>147</v>
      </c>
      <c r="H38" s="271" t="s">
        <v>148</v>
      </c>
      <c r="I38" s="271" t="s">
        <v>33</v>
      </c>
      <c r="J38" s="704">
        <v>4.7442129629629626E-2</v>
      </c>
      <c r="K38" s="705">
        <v>4</v>
      </c>
      <c r="L38" s="254" t="s">
        <v>34</v>
      </c>
      <c r="M38" s="685">
        <v>46115</v>
      </c>
      <c r="N38" s="258" t="s">
        <v>674</v>
      </c>
      <c r="O38" s="708">
        <v>28902</v>
      </c>
      <c r="P38" s="708">
        <v>21996</v>
      </c>
      <c r="Q38" s="688">
        <v>0.6267375040659221</v>
      </c>
      <c r="R38" s="706"/>
      <c r="S38" s="706"/>
      <c r="T38" s="709">
        <v>17213</v>
      </c>
      <c r="U38" s="688">
        <v>0.37326249593407784</v>
      </c>
      <c r="V38" s="707"/>
    </row>
    <row r="39" spans="1:22" ht="41" customHeight="1" x14ac:dyDescent="0.2">
      <c r="A39" s="655">
        <v>37</v>
      </c>
      <c r="B39" s="258" t="s">
        <v>55</v>
      </c>
      <c r="C39" s="258" t="s">
        <v>56</v>
      </c>
      <c r="D39" s="258" t="s">
        <v>684</v>
      </c>
      <c r="E39" s="271" t="s">
        <v>29</v>
      </c>
      <c r="F39" s="271" t="s">
        <v>64</v>
      </c>
      <c r="G39" s="271" t="s">
        <v>85</v>
      </c>
      <c r="H39" s="271" t="s">
        <v>701</v>
      </c>
      <c r="I39" s="271" t="s">
        <v>33</v>
      </c>
      <c r="J39" s="691">
        <v>2.4094328703703705E-2</v>
      </c>
      <c r="K39" s="252">
        <v>4</v>
      </c>
      <c r="L39" s="254" t="s">
        <v>34</v>
      </c>
      <c r="M39" s="685">
        <v>44190</v>
      </c>
      <c r="N39" s="258" t="s">
        <v>59</v>
      </c>
      <c r="O39" s="685">
        <v>31769</v>
      </c>
      <c r="P39" s="690">
        <v>12707</v>
      </c>
      <c r="Q39" s="688">
        <v>0.71891830730934603</v>
      </c>
      <c r="R39" s="692">
        <v>5410</v>
      </c>
      <c r="S39" s="693">
        <v>0.12242588821000226</v>
      </c>
      <c r="T39" s="694">
        <v>7011</v>
      </c>
      <c r="U39" s="688">
        <v>0.15865580448065172</v>
      </c>
      <c r="V39" s="694">
        <v>3667</v>
      </c>
    </row>
    <row r="40" spans="1:22" ht="41" customHeight="1" x14ac:dyDescent="0.2">
      <c r="A40" s="655">
        <v>38</v>
      </c>
      <c r="B40" s="705" t="s">
        <v>26</v>
      </c>
      <c r="C40" s="258" t="s">
        <v>27</v>
      </c>
      <c r="D40" s="705" t="s">
        <v>682</v>
      </c>
      <c r="E40" s="271" t="s">
        <v>29</v>
      </c>
      <c r="F40" s="714" t="s">
        <v>30</v>
      </c>
      <c r="G40" s="714" t="s">
        <v>98</v>
      </c>
      <c r="H40" s="714" t="s">
        <v>683</v>
      </c>
      <c r="I40" s="705" t="s">
        <v>33</v>
      </c>
      <c r="J40" s="704">
        <v>4.2256944444444444E-2</v>
      </c>
      <c r="K40" s="705">
        <v>2</v>
      </c>
      <c r="L40" s="254" t="s">
        <v>34</v>
      </c>
      <c r="M40" s="685">
        <v>43874</v>
      </c>
      <c r="N40" s="258" t="s">
        <v>674</v>
      </c>
      <c r="O40" s="686">
        <v>12423</v>
      </c>
      <c r="P40" s="687">
        <v>9980</v>
      </c>
      <c r="Q40" s="688">
        <v>0.28315175274650134</v>
      </c>
      <c r="R40" s="706"/>
      <c r="S40" s="706"/>
      <c r="T40" s="686">
        <v>31451</v>
      </c>
      <c r="U40" s="688">
        <v>0.7168482472534986</v>
      </c>
      <c r="V40" s="707"/>
    </row>
    <row r="41" spans="1:22" ht="39" customHeight="1" x14ac:dyDescent="0.2">
      <c r="A41" s="655">
        <v>39</v>
      </c>
      <c r="B41" s="705" t="s">
        <v>37</v>
      </c>
      <c r="C41" s="705" t="s">
        <v>37</v>
      </c>
      <c r="D41" s="258" t="s">
        <v>615</v>
      </c>
      <c r="E41" s="271" t="s">
        <v>29</v>
      </c>
      <c r="F41" s="271" t="s">
        <v>64</v>
      </c>
      <c r="G41" s="271" t="s">
        <v>85</v>
      </c>
      <c r="H41" s="271" t="s">
        <v>108</v>
      </c>
      <c r="I41" s="271" t="s">
        <v>33</v>
      </c>
      <c r="J41" s="704">
        <v>3.7557870370370373E-2</v>
      </c>
      <c r="K41" s="705">
        <v>1</v>
      </c>
      <c r="L41" s="254" t="s">
        <v>34</v>
      </c>
      <c r="M41" s="685">
        <v>42949</v>
      </c>
      <c r="N41" s="258" t="s">
        <v>674</v>
      </c>
      <c r="O41" s="708">
        <v>40085</v>
      </c>
      <c r="P41" s="708">
        <v>19445</v>
      </c>
      <c r="Q41" s="688">
        <v>0.93331625881859881</v>
      </c>
      <c r="R41" s="706"/>
      <c r="S41" s="706"/>
      <c r="T41" s="709">
        <v>2864</v>
      </c>
      <c r="U41" s="688">
        <v>6.668374118140119E-2</v>
      </c>
      <c r="V41" s="707"/>
    </row>
    <row r="42" spans="1:22" ht="34" x14ac:dyDescent="0.2">
      <c r="A42" s="655">
        <v>40</v>
      </c>
      <c r="B42" s="675" t="s">
        <v>524</v>
      </c>
      <c r="C42" s="675" t="s">
        <v>559</v>
      </c>
      <c r="D42" s="675" t="s">
        <v>560</v>
      </c>
      <c r="E42" s="675" t="s">
        <v>29</v>
      </c>
      <c r="F42" s="378" t="s">
        <v>127</v>
      </c>
      <c r="G42" s="676"/>
      <c r="H42" s="676" t="s">
        <v>561</v>
      </c>
      <c r="I42" s="675" t="s">
        <v>557</v>
      </c>
      <c r="J42" s="677">
        <v>2.8483796296296295E-2</v>
      </c>
      <c r="K42" s="675">
        <v>8</v>
      </c>
      <c r="L42" s="378" t="s">
        <v>41</v>
      </c>
      <c r="M42" s="678">
        <v>40874</v>
      </c>
      <c r="N42" s="381" t="s">
        <v>47</v>
      </c>
      <c r="O42" s="679">
        <v>40874</v>
      </c>
      <c r="P42" s="680">
        <v>28987</v>
      </c>
      <c r="Q42" s="681">
        <v>1</v>
      </c>
      <c r="R42" s="682">
        <v>0</v>
      </c>
      <c r="S42" s="683">
        <v>0</v>
      </c>
      <c r="T42" s="679">
        <v>0</v>
      </c>
      <c r="U42" s="681">
        <v>0</v>
      </c>
      <c r="V42" s="679">
        <v>0</v>
      </c>
    </row>
    <row r="43" spans="1:22" ht="38" customHeight="1" x14ac:dyDescent="0.2">
      <c r="A43" s="655">
        <v>41</v>
      </c>
      <c r="B43" s="705" t="s">
        <v>37</v>
      </c>
      <c r="C43" s="705" t="s">
        <v>37</v>
      </c>
      <c r="D43" s="258" t="s">
        <v>619</v>
      </c>
      <c r="E43" s="271" t="s">
        <v>29</v>
      </c>
      <c r="F43" s="271" t="s">
        <v>146</v>
      </c>
      <c r="G43" s="271" t="s">
        <v>167</v>
      </c>
      <c r="H43" s="271" t="s">
        <v>545</v>
      </c>
      <c r="I43" s="271" t="s">
        <v>33</v>
      </c>
      <c r="J43" s="704">
        <v>2.1504629629629627E-2</v>
      </c>
      <c r="K43" s="705">
        <v>2</v>
      </c>
      <c r="L43" s="254" t="s">
        <v>34</v>
      </c>
      <c r="M43" s="685">
        <v>40221</v>
      </c>
      <c r="N43" s="258" t="s">
        <v>674</v>
      </c>
      <c r="O43" s="708">
        <v>18570</v>
      </c>
      <c r="P43" s="708">
        <v>11710</v>
      </c>
      <c r="Q43" s="688">
        <v>0.4616991124039681</v>
      </c>
      <c r="R43" s="706"/>
      <c r="S43" s="706"/>
      <c r="T43" s="709">
        <v>21651</v>
      </c>
      <c r="U43" s="688">
        <v>0.5383008875960319</v>
      </c>
      <c r="V43" s="707"/>
    </row>
    <row r="44" spans="1:22" ht="39" customHeight="1" x14ac:dyDescent="0.2">
      <c r="A44" s="655">
        <v>42</v>
      </c>
      <c r="B44" s="258" t="s">
        <v>26</v>
      </c>
      <c r="C44" s="258" t="s">
        <v>27</v>
      </c>
      <c r="D44" s="258" t="s">
        <v>142</v>
      </c>
      <c r="E44" s="271" t="s">
        <v>29</v>
      </c>
      <c r="F44" s="271" t="s">
        <v>143</v>
      </c>
      <c r="G44" s="271" t="s">
        <v>36</v>
      </c>
      <c r="H44" s="271" t="s">
        <v>144</v>
      </c>
      <c r="I44" s="271" t="s">
        <v>33</v>
      </c>
      <c r="J44" s="704">
        <v>7.5925925925925926E-3</v>
      </c>
      <c r="K44" s="705">
        <v>4</v>
      </c>
      <c r="L44" s="254" t="s">
        <v>34</v>
      </c>
      <c r="M44" s="685">
        <v>40016</v>
      </c>
      <c r="N44" s="258" t="s">
        <v>674</v>
      </c>
      <c r="O44" s="686">
        <v>37730</v>
      </c>
      <c r="P44" s="687">
        <v>23023</v>
      </c>
      <c r="Q44" s="688">
        <v>0.94287285085965611</v>
      </c>
      <c r="R44" s="706"/>
      <c r="S44" s="706"/>
      <c r="T44" s="686">
        <v>2286</v>
      </c>
      <c r="U44" s="688">
        <v>5.7127149140343864E-2</v>
      </c>
      <c r="V44" s="707"/>
    </row>
    <row r="45" spans="1:22" ht="42" customHeight="1" x14ac:dyDescent="0.2">
      <c r="A45" s="655">
        <v>43</v>
      </c>
      <c r="B45" s="695" t="s">
        <v>48</v>
      </c>
      <c r="C45" s="718" t="s">
        <v>48</v>
      </c>
      <c r="D45" s="719" t="s">
        <v>705</v>
      </c>
      <c r="E45" s="719"/>
      <c r="F45" s="720" t="s">
        <v>146</v>
      </c>
      <c r="G45" s="720" t="s">
        <v>167</v>
      </c>
      <c r="H45" s="721" t="s">
        <v>706</v>
      </c>
      <c r="I45" s="719" t="s">
        <v>33</v>
      </c>
      <c r="J45" s="697">
        <v>4.1087962962962965E-2</v>
      </c>
      <c r="K45" s="719">
        <v>5</v>
      </c>
      <c r="L45" s="718" t="s">
        <v>53</v>
      </c>
      <c r="M45" s="722">
        <v>37446</v>
      </c>
      <c r="N45" s="719" t="s">
        <v>87</v>
      </c>
      <c r="O45" s="722">
        <v>21264</v>
      </c>
      <c r="P45" s="721"/>
      <c r="Q45" s="723">
        <v>0.56785771510975802</v>
      </c>
      <c r="R45" s="724"/>
      <c r="S45" s="703">
        <v>0</v>
      </c>
      <c r="T45" s="722">
        <v>16182</v>
      </c>
      <c r="U45" s="723">
        <v>0.43214228489024192</v>
      </c>
      <c r="V45" s="722">
        <v>3912</v>
      </c>
    </row>
    <row r="46" spans="1:22" ht="37" customHeight="1" x14ac:dyDescent="0.2">
      <c r="A46" s="655">
        <v>44</v>
      </c>
      <c r="B46" s="705" t="s">
        <v>37</v>
      </c>
      <c r="C46" s="705" t="s">
        <v>37</v>
      </c>
      <c r="D46" s="258" t="s">
        <v>617</v>
      </c>
      <c r="E46" s="271" t="s">
        <v>29</v>
      </c>
      <c r="F46" s="271" t="s">
        <v>300</v>
      </c>
      <c r="G46" s="271"/>
      <c r="H46" s="271" t="s">
        <v>125</v>
      </c>
      <c r="I46" s="271" t="s">
        <v>33</v>
      </c>
      <c r="J46" s="705" t="s">
        <v>36</v>
      </c>
      <c r="K46" s="705"/>
      <c r="L46" s="254" t="s">
        <v>34</v>
      </c>
      <c r="M46" s="685">
        <v>37421</v>
      </c>
      <c r="N46" s="258" t="s">
        <v>674</v>
      </c>
      <c r="O46" s="708">
        <v>36571</v>
      </c>
      <c r="P46" s="708">
        <v>16616</v>
      </c>
      <c r="Q46" s="688">
        <v>0.97728548141417926</v>
      </c>
      <c r="R46" s="706"/>
      <c r="S46" s="706"/>
      <c r="T46" s="709">
        <v>850</v>
      </c>
      <c r="U46" s="688">
        <v>2.2714518585820794E-2</v>
      </c>
      <c r="V46" s="707"/>
    </row>
    <row r="47" spans="1:22" ht="37" customHeight="1" x14ac:dyDescent="0.2">
      <c r="A47" s="655">
        <v>45</v>
      </c>
      <c r="B47" s="258" t="s">
        <v>26</v>
      </c>
      <c r="C47" s="258" t="s">
        <v>27</v>
      </c>
      <c r="D47" s="258" t="s">
        <v>149</v>
      </c>
      <c r="E47" s="271" t="s">
        <v>29</v>
      </c>
      <c r="F47" s="271" t="s">
        <v>150</v>
      </c>
      <c r="G47" s="271" t="s">
        <v>36</v>
      </c>
      <c r="H47" s="271" t="s">
        <v>151</v>
      </c>
      <c r="I47" s="271" t="s">
        <v>33</v>
      </c>
      <c r="J47" s="704">
        <v>3.6655092592592593E-2</v>
      </c>
      <c r="K47" s="705">
        <v>5</v>
      </c>
      <c r="L47" s="254" t="s">
        <v>34</v>
      </c>
      <c r="M47" s="685">
        <v>37024</v>
      </c>
      <c r="N47" s="258" t="s">
        <v>674</v>
      </c>
      <c r="O47" s="686">
        <v>32465</v>
      </c>
      <c r="P47" s="687">
        <v>23172</v>
      </c>
      <c r="Q47" s="688">
        <v>0.8768636560069144</v>
      </c>
      <c r="R47" s="706"/>
      <c r="S47" s="706"/>
      <c r="T47" s="686">
        <v>4559</v>
      </c>
      <c r="U47" s="688">
        <v>0.12313634399308557</v>
      </c>
      <c r="V47" s="707"/>
    </row>
    <row r="48" spans="1:22" ht="39" customHeight="1" x14ac:dyDescent="0.2">
      <c r="A48" s="655">
        <v>46</v>
      </c>
      <c r="B48" s="705" t="s">
        <v>37</v>
      </c>
      <c r="C48" s="705" t="s">
        <v>37</v>
      </c>
      <c r="D48" s="258" t="s">
        <v>679</v>
      </c>
      <c r="E48" s="271" t="s">
        <v>29</v>
      </c>
      <c r="F48" s="271" t="s">
        <v>146</v>
      </c>
      <c r="G48" s="271" t="s">
        <v>680</v>
      </c>
      <c r="H48" s="271" t="s">
        <v>681</v>
      </c>
      <c r="I48" s="271" t="s">
        <v>33</v>
      </c>
      <c r="J48" s="704">
        <v>3.4814814814814812E-2</v>
      </c>
      <c r="K48" s="705">
        <v>4</v>
      </c>
      <c r="L48" s="254" t="s">
        <v>34</v>
      </c>
      <c r="M48" s="685">
        <v>36432</v>
      </c>
      <c r="N48" s="258" t="s">
        <v>674</v>
      </c>
      <c r="O48" s="708">
        <v>14736</v>
      </c>
      <c r="P48" s="708">
        <v>10978</v>
      </c>
      <c r="Q48" s="688">
        <v>0.40447957839262189</v>
      </c>
      <c r="R48" s="706"/>
      <c r="S48" s="706"/>
      <c r="T48" s="709">
        <v>21696</v>
      </c>
      <c r="U48" s="688">
        <v>0.59552042160737817</v>
      </c>
      <c r="V48" s="707"/>
    </row>
    <row r="49" spans="1:22" ht="36" customHeight="1" x14ac:dyDescent="0.2">
      <c r="A49" s="655">
        <v>47</v>
      </c>
      <c r="B49" s="258" t="s">
        <v>55</v>
      </c>
      <c r="C49" s="258" t="s">
        <v>56</v>
      </c>
      <c r="D49" s="258" t="s">
        <v>688</v>
      </c>
      <c r="E49" s="271" t="s">
        <v>29</v>
      </c>
      <c r="F49" s="271" t="s">
        <v>512</v>
      </c>
      <c r="G49" s="271"/>
      <c r="H49" s="271" t="s">
        <v>700</v>
      </c>
      <c r="I49" s="271" t="s">
        <v>33</v>
      </c>
      <c r="J49" s="691">
        <v>4.2783564814814816E-2</v>
      </c>
      <c r="K49" s="252">
        <v>2</v>
      </c>
      <c r="L49" s="254" t="s">
        <v>34</v>
      </c>
      <c r="M49" s="685">
        <v>36399</v>
      </c>
      <c r="N49" s="258" t="s">
        <v>59</v>
      </c>
      <c r="O49" s="685">
        <v>12230</v>
      </c>
      <c r="P49" s="690">
        <v>4892</v>
      </c>
      <c r="Q49" s="688">
        <v>0.33599824170993708</v>
      </c>
      <c r="R49" s="692">
        <v>2549</v>
      </c>
      <c r="S49" s="693">
        <v>7.0029396411989339E-2</v>
      </c>
      <c r="T49" s="694">
        <v>21620</v>
      </c>
      <c r="U49" s="688">
        <v>0.59397236187807356</v>
      </c>
      <c r="V49" s="694">
        <v>14336</v>
      </c>
    </row>
    <row r="50" spans="1:22" ht="40" customHeight="1" x14ac:dyDescent="0.2">
      <c r="A50" s="655">
        <v>48</v>
      </c>
      <c r="B50" s="705" t="s">
        <v>37</v>
      </c>
      <c r="C50" s="705" t="s">
        <v>37</v>
      </c>
      <c r="D50" s="258" t="s">
        <v>620</v>
      </c>
      <c r="E50" s="271" t="s">
        <v>29</v>
      </c>
      <c r="F50" s="271" t="s">
        <v>318</v>
      </c>
      <c r="G50" s="271" t="s">
        <v>153</v>
      </c>
      <c r="H50" s="271" t="s">
        <v>154</v>
      </c>
      <c r="I50" s="271" t="s">
        <v>33</v>
      </c>
      <c r="J50" s="704">
        <v>3.4791666666666672E-2</v>
      </c>
      <c r="K50" s="705">
        <v>5</v>
      </c>
      <c r="L50" s="254" t="s">
        <v>34</v>
      </c>
      <c r="M50" s="685">
        <v>33864</v>
      </c>
      <c r="N50" s="258" t="s">
        <v>674</v>
      </c>
      <c r="O50" s="708">
        <v>33100</v>
      </c>
      <c r="P50" s="708">
        <v>18567</v>
      </c>
      <c r="Q50" s="688">
        <v>0.97743916843845968</v>
      </c>
      <c r="R50" s="706"/>
      <c r="S50" s="706"/>
      <c r="T50" s="709">
        <v>764</v>
      </c>
      <c r="U50" s="688">
        <v>2.2560831561540279E-2</v>
      </c>
      <c r="V50" s="707"/>
    </row>
    <row r="51" spans="1:22" ht="40" customHeight="1" x14ac:dyDescent="0.2">
      <c r="A51" s="655">
        <v>49</v>
      </c>
      <c r="B51" s="695" t="s">
        <v>48</v>
      </c>
      <c r="C51" s="695" t="s">
        <v>49</v>
      </c>
      <c r="D51" s="696" t="s">
        <v>137</v>
      </c>
      <c r="E51" s="695"/>
      <c r="F51" s="378" t="s">
        <v>308</v>
      </c>
      <c r="G51" s="676" t="s">
        <v>113</v>
      </c>
      <c r="H51" s="676" t="s">
        <v>138</v>
      </c>
      <c r="I51" s="695" t="s">
        <v>33</v>
      </c>
      <c r="J51" s="712">
        <v>0</v>
      </c>
      <c r="K51" s="695">
        <v>0</v>
      </c>
      <c r="L51" s="698" t="s">
        <v>53</v>
      </c>
      <c r="M51" s="699">
        <v>32509</v>
      </c>
      <c r="N51" s="695" t="s">
        <v>87</v>
      </c>
      <c r="O51" s="700">
        <v>23978</v>
      </c>
      <c r="P51" s="675"/>
      <c r="Q51" s="701">
        <v>0.73758036236119229</v>
      </c>
      <c r="R51" s="713"/>
      <c r="S51" s="703">
        <v>0</v>
      </c>
      <c r="T51" s="700">
        <v>8531</v>
      </c>
      <c r="U51" s="701">
        <v>0.26241963763880771</v>
      </c>
      <c r="V51" s="700">
        <v>2123</v>
      </c>
    </row>
    <row r="52" spans="1:22" ht="41" customHeight="1" x14ac:dyDescent="0.2">
      <c r="A52" s="655">
        <v>50</v>
      </c>
      <c r="B52" s="705" t="s">
        <v>26</v>
      </c>
      <c r="C52" s="705" t="s">
        <v>27</v>
      </c>
      <c r="D52" s="705" t="s">
        <v>651</v>
      </c>
      <c r="E52" s="271" t="s">
        <v>29</v>
      </c>
      <c r="F52" s="714" t="s">
        <v>130</v>
      </c>
      <c r="G52" s="714" t="s">
        <v>652</v>
      </c>
      <c r="H52" s="271" t="s">
        <v>653</v>
      </c>
      <c r="I52" s="705" t="s">
        <v>33</v>
      </c>
      <c r="J52" s="704">
        <v>5.6712962962962958E-3</v>
      </c>
      <c r="K52" s="705">
        <v>5</v>
      </c>
      <c r="L52" s="254" t="s">
        <v>34</v>
      </c>
      <c r="M52" s="685">
        <v>32030</v>
      </c>
      <c r="N52" s="258" t="s">
        <v>674</v>
      </c>
      <c r="O52" s="686">
        <v>29298</v>
      </c>
      <c r="P52" s="687">
        <v>9645</v>
      </c>
      <c r="Q52" s="688">
        <v>0.91470496409615987</v>
      </c>
      <c r="R52" s="706"/>
      <c r="S52" s="706"/>
      <c r="T52" s="686">
        <v>2732</v>
      </c>
      <c r="U52" s="688">
        <v>8.5295035903840147E-2</v>
      </c>
      <c r="V52" s="707"/>
    </row>
    <row r="53" spans="1:22" ht="41" customHeight="1" x14ac:dyDescent="0.2">
      <c r="A53" s="655">
        <v>51</v>
      </c>
      <c r="B53" s="258" t="s">
        <v>26</v>
      </c>
      <c r="C53" s="258" t="s">
        <v>27</v>
      </c>
      <c r="D53" s="258" t="s">
        <v>126</v>
      </c>
      <c r="E53" s="271" t="s">
        <v>29</v>
      </c>
      <c r="F53" s="271" t="s">
        <v>127</v>
      </c>
      <c r="G53" s="271" t="s">
        <v>36</v>
      </c>
      <c r="H53" s="271" t="s">
        <v>128</v>
      </c>
      <c r="I53" s="271" t="s">
        <v>33</v>
      </c>
      <c r="J53" s="704">
        <v>4.929398148148148E-2</v>
      </c>
      <c r="K53" s="705">
        <v>3</v>
      </c>
      <c r="L53" s="254" t="s">
        <v>34</v>
      </c>
      <c r="M53" s="685">
        <v>29872</v>
      </c>
      <c r="N53" s="258" t="s">
        <v>674</v>
      </c>
      <c r="O53" s="686">
        <v>28222</v>
      </c>
      <c r="P53" s="687">
        <v>20420</v>
      </c>
      <c r="Q53" s="688">
        <v>0.94476432779860742</v>
      </c>
      <c r="R53" s="706"/>
      <c r="S53" s="706"/>
      <c r="T53" s="686">
        <v>1650</v>
      </c>
      <c r="U53" s="688">
        <v>5.523567220139261E-2</v>
      </c>
      <c r="V53" s="707"/>
    </row>
    <row r="54" spans="1:22" ht="42" customHeight="1" x14ac:dyDescent="0.2">
      <c r="A54" s="655">
        <v>52</v>
      </c>
      <c r="B54" s="705" t="s">
        <v>26</v>
      </c>
      <c r="C54" s="705" t="s">
        <v>178</v>
      </c>
      <c r="D54" s="705" t="s">
        <v>660</v>
      </c>
      <c r="E54" s="271" t="s">
        <v>29</v>
      </c>
      <c r="F54" s="714" t="s">
        <v>95</v>
      </c>
      <c r="G54" s="714"/>
      <c r="H54" s="271" t="s">
        <v>668</v>
      </c>
      <c r="I54" s="705" t="s">
        <v>33</v>
      </c>
      <c r="J54" s="704">
        <v>2.6458333333333334E-2</v>
      </c>
      <c r="K54" s="705">
        <v>2</v>
      </c>
      <c r="L54" s="254" t="s">
        <v>34</v>
      </c>
      <c r="M54" s="685">
        <v>29231</v>
      </c>
      <c r="N54" s="258" t="s">
        <v>674</v>
      </c>
      <c r="O54" s="686">
        <v>7720</v>
      </c>
      <c r="P54" s="687">
        <v>5282</v>
      </c>
      <c r="Q54" s="688">
        <v>0.26410317813280421</v>
      </c>
      <c r="R54" s="706"/>
      <c r="S54" s="706"/>
      <c r="T54" s="686">
        <v>21511</v>
      </c>
      <c r="U54" s="688">
        <v>0.73589682186719574</v>
      </c>
      <c r="V54" s="707"/>
    </row>
    <row r="55" spans="1:22" ht="37" customHeight="1" x14ac:dyDescent="0.2">
      <c r="A55" s="655">
        <v>53</v>
      </c>
      <c r="B55" s="258" t="s">
        <v>26</v>
      </c>
      <c r="C55" s="258" t="s">
        <v>27</v>
      </c>
      <c r="D55" s="258" t="s">
        <v>501</v>
      </c>
      <c r="E55" s="271" t="s">
        <v>29</v>
      </c>
      <c r="F55" s="271" t="s">
        <v>143</v>
      </c>
      <c r="G55" s="271" t="s">
        <v>36</v>
      </c>
      <c r="H55" s="271" t="s">
        <v>502</v>
      </c>
      <c r="I55" s="271" t="s">
        <v>33</v>
      </c>
      <c r="J55" s="704">
        <v>7.1296296296296307E-3</v>
      </c>
      <c r="K55" s="705">
        <v>4</v>
      </c>
      <c r="L55" s="254" t="s">
        <v>34</v>
      </c>
      <c r="M55" s="685">
        <v>27318</v>
      </c>
      <c r="N55" s="258" t="s">
        <v>674</v>
      </c>
      <c r="O55" s="686">
        <v>27318</v>
      </c>
      <c r="P55" s="687">
        <v>16746</v>
      </c>
      <c r="Q55" s="688">
        <v>1</v>
      </c>
      <c r="R55" s="706"/>
      <c r="S55" s="706"/>
      <c r="T55" s="707">
        <v>0</v>
      </c>
      <c r="U55" s="688">
        <v>0</v>
      </c>
      <c r="V55" s="707"/>
    </row>
    <row r="56" spans="1:22" ht="17" x14ac:dyDescent="0.2">
      <c r="A56" s="655">
        <v>54</v>
      </c>
      <c r="B56" s="695" t="s">
        <v>48</v>
      </c>
      <c r="C56" s="695" t="s">
        <v>49</v>
      </c>
      <c r="D56" s="696" t="s">
        <v>641</v>
      </c>
      <c r="E56" s="695"/>
      <c r="F56" s="378"/>
      <c r="G56" s="676"/>
      <c r="H56" s="725" t="s">
        <v>642</v>
      </c>
      <c r="I56" s="695" t="s">
        <v>33</v>
      </c>
      <c r="J56" s="712">
        <v>5.7175925925925927E-3</v>
      </c>
      <c r="K56" s="695">
        <v>60</v>
      </c>
      <c r="L56" s="698" t="s">
        <v>53</v>
      </c>
      <c r="M56" s="699">
        <v>27102</v>
      </c>
      <c r="N56" s="695" t="s">
        <v>643</v>
      </c>
      <c r="O56" s="700">
        <v>0</v>
      </c>
      <c r="P56" s="675"/>
      <c r="Q56" s="701">
        <v>0</v>
      </c>
      <c r="R56" s="700">
        <v>27102</v>
      </c>
      <c r="S56" s="703">
        <v>1</v>
      </c>
      <c r="T56" s="700">
        <v>0</v>
      </c>
      <c r="U56" s="701">
        <v>0</v>
      </c>
      <c r="V56" s="700">
        <v>0</v>
      </c>
    </row>
    <row r="57" spans="1:22" ht="40" customHeight="1" x14ac:dyDescent="0.2">
      <c r="A57" s="655">
        <v>55</v>
      </c>
      <c r="B57" s="705" t="s">
        <v>37</v>
      </c>
      <c r="C57" s="705" t="s">
        <v>37</v>
      </c>
      <c r="D57" s="258" t="s">
        <v>631</v>
      </c>
      <c r="E57" s="271" t="s">
        <v>29</v>
      </c>
      <c r="F57" s="271" t="s">
        <v>308</v>
      </c>
      <c r="G57" s="271"/>
      <c r="H57" s="271" t="s">
        <v>577</v>
      </c>
      <c r="I57" s="271" t="s">
        <v>33</v>
      </c>
      <c r="J57" s="704">
        <v>2.5798611111111109E-2</v>
      </c>
      <c r="K57" s="705">
        <v>2</v>
      </c>
      <c r="L57" s="254" t="s">
        <v>34</v>
      </c>
      <c r="M57" s="685">
        <v>26237</v>
      </c>
      <c r="N57" s="258" t="s">
        <v>674</v>
      </c>
      <c r="O57" s="708">
        <v>14902</v>
      </c>
      <c r="P57" s="708">
        <v>9489</v>
      </c>
      <c r="Q57" s="688">
        <v>0.56797652170598778</v>
      </c>
      <c r="R57" s="706"/>
      <c r="S57" s="706"/>
      <c r="T57" s="709">
        <v>11335</v>
      </c>
      <c r="U57" s="688">
        <v>0.43202347829401228</v>
      </c>
      <c r="V57" s="707"/>
    </row>
    <row r="58" spans="1:22" ht="37" customHeight="1" x14ac:dyDescent="0.2">
      <c r="A58" s="655">
        <v>56</v>
      </c>
      <c r="B58" s="695" t="s">
        <v>48</v>
      </c>
      <c r="C58" s="695" t="s">
        <v>83</v>
      </c>
      <c r="D58" s="696" t="s">
        <v>534</v>
      </c>
      <c r="E58" s="695"/>
      <c r="F58" s="378" t="s">
        <v>309</v>
      </c>
      <c r="G58" s="676" t="s">
        <v>176</v>
      </c>
      <c r="H58" s="726" t="s">
        <v>535</v>
      </c>
      <c r="I58" s="695" t="s">
        <v>33</v>
      </c>
      <c r="J58" s="712">
        <v>3.4039351851851848E-2</v>
      </c>
      <c r="K58" s="695">
        <v>2</v>
      </c>
      <c r="L58" s="698" t="s">
        <v>53</v>
      </c>
      <c r="M58" s="699">
        <v>26104</v>
      </c>
      <c r="N58" s="695" t="s">
        <v>87</v>
      </c>
      <c r="O58" s="700">
        <v>6710</v>
      </c>
      <c r="P58" s="675"/>
      <c r="Q58" s="701">
        <v>0.25704872816426599</v>
      </c>
      <c r="R58" s="713"/>
      <c r="S58" s="703">
        <v>0</v>
      </c>
      <c r="T58" s="700">
        <v>19394</v>
      </c>
      <c r="U58" s="701">
        <v>0.74295127183573395</v>
      </c>
      <c r="V58" s="700">
        <v>12448</v>
      </c>
    </row>
    <row r="59" spans="1:22" ht="34" x14ac:dyDescent="0.2">
      <c r="A59" s="655">
        <v>57</v>
      </c>
      <c r="B59" s="258" t="s">
        <v>26</v>
      </c>
      <c r="C59" s="258" t="s">
        <v>27</v>
      </c>
      <c r="D59" s="258" t="s">
        <v>528</v>
      </c>
      <c r="E59" s="271" t="s">
        <v>29</v>
      </c>
      <c r="F59" s="271" t="s">
        <v>529</v>
      </c>
      <c r="G59" s="271" t="s">
        <v>36</v>
      </c>
      <c r="H59" s="271" t="s">
        <v>530</v>
      </c>
      <c r="I59" s="271" t="s">
        <v>33</v>
      </c>
      <c r="J59" s="704">
        <v>4.1851851851851855E-2</v>
      </c>
      <c r="K59" s="705">
        <v>3</v>
      </c>
      <c r="L59" s="254" t="s">
        <v>34</v>
      </c>
      <c r="M59" s="685">
        <v>25424</v>
      </c>
      <c r="N59" s="258" t="s">
        <v>674</v>
      </c>
      <c r="O59" s="686">
        <v>24300</v>
      </c>
      <c r="P59" s="687">
        <v>14429</v>
      </c>
      <c r="Q59" s="688">
        <v>0.95578980490874765</v>
      </c>
      <c r="R59" s="706"/>
      <c r="S59" s="706"/>
      <c r="T59" s="686">
        <v>1124</v>
      </c>
      <c r="U59" s="688">
        <v>4.4210195091252361E-2</v>
      </c>
      <c r="V59" s="707"/>
    </row>
    <row r="60" spans="1:22" ht="34" x14ac:dyDescent="0.2">
      <c r="A60" s="655">
        <v>58</v>
      </c>
      <c r="B60" s="705" t="s">
        <v>37</v>
      </c>
      <c r="C60" s="705" t="s">
        <v>37</v>
      </c>
      <c r="D60" s="258" t="s">
        <v>686</v>
      </c>
      <c r="E60" s="271" t="s">
        <v>29</v>
      </c>
      <c r="F60" s="271" t="s">
        <v>308</v>
      </c>
      <c r="G60" s="271"/>
      <c r="H60" s="271" t="s">
        <v>687</v>
      </c>
      <c r="I60" s="271" t="s">
        <v>33</v>
      </c>
      <c r="J60" s="704">
        <v>2.7407407407407408E-2</v>
      </c>
      <c r="K60" s="705">
        <v>7</v>
      </c>
      <c r="L60" s="254" t="s">
        <v>34</v>
      </c>
      <c r="M60" s="685">
        <v>23192</v>
      </c>
      <c r="N60" s="258" t="s">
        <v>674</v>
      </c>
      <c r="O60" s="708">
        <v>14358</v>
      </c>
      <c r="P60" s="708">
        <v>7204</v>
      </c>
      <c r="Q60" s="688">
        <v>0.61909279061745426</v>
      </c>
      <c r="R60" s="706"/>
      <c r="S60" s="706"/>
      <c r="T60" s="709">
        <v>8834</v>
      </c>
      <c r="U60" s="688">
        <v>0.38090720938254569</v>
      </c>
      <c r="V60" s="707"/>
    </row>
    <row r="61" spans="1:22" ht="34" x14ac:dyDescent="0.2">
      <c r="A61" s="655">
        <v>59</v>
      </c>
      <c r="B61" s="705" t="s">
        <v>37</v>
      </c>
      <c r="C61" s="705" t="s">
        <v>37</v>
      </c>
      <c r="D61" s="258" t="s">
        <v>626</v>
      </c>
      <c r="E61" s="271" t="s">
        <v>29</v>
      </c>
      <c r="F61" s="271" t="s">
        <v>318</v>
      </c>
      <c r="G61" s="271"/>
      <c r="H61" s="271" t="s">
        <v>156</v>
      </c>
      <c r="I61" s="271" t="s">
        <v>33</v>
      </c>
      <c r="J61" s="704">
        <v>2.5092592592592593E-2</v>
      </c>
      <c r="K61" s="705">
        <v>2</v>
      </c>
      <c r="L61" s="254" t="s">
        <v>34</v>
      </c>
      <c r="M61" s="685">
        <v>23121</v>
      </c>
      <c r="N61" s="258" t="s">
        <v>674</v>
      </c>
      <c r="O61" s="708">
        <v>22422</v>
      </c>
      <c r="P61" s="708">
        <v>14100</v>
      </c>
      <c r="Q61" s="688">
        <v>0.96976774360970541</v>
      </c>
      <c r="R61" s="706"/>
      <c r="S61" s="706"/>
      <c r="T61" s="709">
        <v>699</v>
      </c>
      <c r="U61" s="688">
        <v>3.0232256390294539E-2</v>
      </c>
      <c r="V61" s="707"/>
    </row>
    <row r="62" spans="1:22" ht="36" customHeight="1" x14ac:dyDescent="0.2">
      <c r="A62" s="655">
        <v>60</v>
      </c>
      <c r="B62" s="705" t="s">
        <v>37</v>
      </c>
      <c r="C62" s="705" t="s">
        <v>37</v>
      </c>
      <c r="D62" s="258" t="s">
        <v>630</v>
      </c>
      <c r="E62" s="271" t="s">
        <v>29</v>
      </c>
      <c r="F62" s="271" t="s">
        <v>512</v>
      </c>
      <c r="G62" s="271"/>
      <c r="H62" s="271" t="s">
        <v>197</v>
      </c>
      <c r="I62" s="271" t="s">
        <v>33</v>
      </c>
      <c r="J62" s="704">
        <v>2.3020833333333334E-2</v>
      </c>
      <c r="K62" s="705">
        <v>4</v>
      </c>
      <c r="L62" s="254" t="s">
        <v>34</v>
      </c>
      <c r="M62" s="685">
        <v>22670</v>
      </c>
      <c r="N62" s="258" t="s">
        <v>674</v>
      </c>
      <c r="O62" s="708">
        <v>21342</v>
      </c>
      <c r="P62" s="708">
        <v>11294</v>
      </c>
      <c r="Q62" s="688">
        <v>0.94142037935597711</v>
      </c>
      <c r="R62" s="706"/>
      <c r="S62" s="706"/>
      <c r="T62" s="709">
        <v>1328</v>
      </c>
      <c r="U62" s="688">
        <v>5.8579620644022938E-2</v>
      </c>
      <c r="V62" s="707"/>
    </row>
    <row r="63" spans="1:22" ht="41" customHeight="1" x14ac:dyDescent="0.2">
      <c r="A63" s="655">
        <v>61</v>
      </c>
      <c r="B63" s="258" t="s">
        <v>26</v>
      </c>
      <c r="C63" s="258" t="s">
        <v>27</v>
      </c>
      <c r="D63" s="258" t="s">
        <v>109</v>
      </c>
      <c r="E63" s="271" t="s">
        <v>29</v>
      </c>
      <c r="F63" s="271" t="s">
        <v>110</v>
      </c>
      <c r="G63" s="271" t="s">
        <v>36</v>
      </c>
      <c r="H63" s="271" t="s">
        <v>111</v>
      </c>
      <c r="I63" s="271" t="s">
        <v>33</v>
      </c>
      <c r="J63" s="704">
        <v>2.4467592592592593E-2</v>
      </c>
      <c r="K63" s="705">
        <v>4</v>
      </c>
      <c r="L63" s="254" t="s">
        <v>34</v>
      </c>
      <c r="M63" s="685">
        <v>20857</v>
      </c>
      <c r="N63" s="258" t="s">
        <v>674</v>
      </c>
      <c r="O63" s="686">
        <v>17119</v>
      </c>
      <c r="P63" s="687">
        <v>12070</v>
      </c>
      <c r="Q63" s="688">
        <v>0.82077959438078341</v>
      </c>
      <c r="R63" s="706"/>
      <c r="S63" s="706"/>
      <c r="T63" s="686">
        <v>3738</v>
      </c>
      <c r="U63" s="688">
        <v>0.17922040561921657</v>
      </c>
      <c r="V63" s="707"/>
    </row>
    <row r="64" spans="1:22" ht="35" customHeight="1" x14ac:dyDescent="0.2">
      <c r="A64" s="655">
        <v>62</v>
      </c>
      <c r="B64" s="258" t="s">
        <v>26</v>
      </c>
      <c r="C64" s="258" t="s">
        <v>27</v>
      </c>
      <c r="D64" s="705" t="s">
        <v>600</v>
      </c>
      <c r="E64" s="271" t="s">
        <v>29</v>
      </c>
      <c r="F64" s="714" t="s">
        <v>143</v>
      </c>
      <c r="G64" s="714"/>
      <c r="H64" s="271" t="s">
        <v>601</v>
      </c>
      <c r="I64" s="271" t="s">
        <v>33</v>
      </c>
      <c r="J64" s="704">
        <v>3.4293981481481481E-2</v>
      </c>
      <c r="K64" s="705">
        <v>3</v>
      </c>
      <c r="L64" s="254" t="s">
        <v>34</v>
      </c>
      <c r="M64" s="685">
        <v>20617</v>
      </c>
      <c r="N64" s="258" t="s">
        <v>674</v>
      </c>
      <c r="O64" s="686">
        <v>17783</v>
      </c>
      <c r="P64" s="687">
        <v>11114</v>
      </c>
      <c r="Q64" s="688">
        <v>0.86254062181694713</v>
      </c>
      <c r="R64" s="706"/>
      <c r="S64" s="706"/>
      <c r="T64" s="686">
        <v>2834</v>
      </c>
      <c r="U64" s="688">
        <v>0.13745937818305282</v>
      </c>
      <c r="V64" s="707"/>
    </row>
    <row r="65" spans="1:22" ht="45" customHeight="1" x14ac:dyDescent="0.2">
      <c r="A65" s="655">
        <v>63</v>
      </c>
      <c r="B65" s="695" t="s">
        <v>48</v>
      </c>
      <c r="C65" s="718" t="s">
        <v>48</v>
      </c>
      <c r="D65" s="719" t="s">
        <v>593</v>
      </c>
      <c r="E65" s="719" t="s">
        <v>29</v>
      </c>
      <c r="F65" s="378" t="s">
        <v>143</v>
      </c>
      <c r="G65" s="676"/>
      <c r="H65" s="328" t="s">
        <v>594</v>
      </c>
      <c r="I65" s="719" t="s">
        <v>33</v>
      </c>
      <c r="J65" s="697">
        <v>3.3368055555555554E-2</v>
      </c>
      <c r="K65" s="719">
        <v>3</v>
      </c>
      <c r="L65" s="718" t="s">
        <v>53</v>
      </c>
      <c r="M65" s="699">
        <v>20496</v>
      </c>
      <c r="N65" s="719" t="s">
        <v>87</v>
      </c>
      <c r="O65" s="722">
        <v>19649</v>
      </c>
      <c r="P65" s="721"/>
      <c r="Q65" s="723">
        <v>0.95867486338797814</v>
      </c>
      <c r="R65" s="724"/>
      <c r="S65" s="703">
        <v>0</v>
      </c>
      <c r="T65" s="722">
        <v>847</v>
      </c>
      <c r="U65" s="723">
        <v>4.1325136612021855E-2</v>
      </c>
      <c r="V65" s="722">
        <v>413</v>
      </c>
    </row>
    <row r="66" spans="1:22" ht="34" x14ac:dyDescent="0.2">
      <c r="A66" s="655">
        <v>64</v>
      </c>
      <c r="B66" s="258" t="s">
        <v>26</v>
      </c>
      <c r="C66" s="258" t="s">
        <v>178</v>
      </c>
      <c r="D66" s="258" t="s">
        <v>179</v>
      </c>
      <c r="E66" s="271" t="s">
        <v>29</v>
      </c>
      <c r="F66" s="271" t="s">
        <v>180</v>
      </c>
      <c r="G66" s="271" t="s">
        <v>181</v>
      </c>
      <c r="H66" s="271" t="s">
        <v>500</v>
      </c>
      <c r="I66" s="271" t="s">
        <v>33</v>
      </c>
      <c r="J66" s="704">
        <v>2.2546296296296297E-2</v>
      </c>
      <c r="K66" s="705">
        <v>4</v>
      </c>
      <c r="L66" s="254" t="s">
        <v>34</v>
      </c>
      <c r="M66" s="685">
        <v>20312</v>
      </c>
      <c r="N66" s="258" t="s">
        <v>674</v>
      </c>
      <c r="O66" s="686">
        <v>13400</v>
      </c>
      <c r="P66" s="687">
        <v>8448</v>
      </c>
      <c r="Q66" s="688">
        <v>0.65970854667191803</v>
      </c>
      <c r="R66" s="706" t="s">
        <v>709</v>
      </c>
      <c r="S66" s="706"/>
      <c r="T66" s="686">
        <v>6912</v>
      </c>
      <c r="U66" s="688">
        <v>0.34029145332808192</v>
      </c>
      <c r="V66" s="707"/>
    </row>
    <row r="67" spans="1:22" ht="42" customHeight="1" x14ac:dyDescent="0.2">
      <c r="A67" s="655">
        <v>65</v>
      </c>
      <c r="B67" s="258" t="s">
        <v>66</v>
      </c>
      <c r="C67" s="258" t="s">
        <v>67</v>
      </c>
      <c r="D67" s="258" t="s">
        <v>210</v>
      </c>
      <c r="E67" s="271" t="s">
        <v>29</v>
      </c>
      <c r="F67" s="731" t="s">
        <v>146</v>
      </c>
      <c r="G67" s="271"/>
      <c r="H67" s="271" t="s">
        <v>211</v>
      </c>
      <c r="I67" s="271" t="s">
        <v>33</v>
      </c>
      <c r="J67" s="704">
        <v>1.7685185185185186E-2</v>
      </c>
      <c r="K67" s="705">
        <v>5</v>
      </c>
      <c r="L67" s="254" t="s">
        <v>34</v>
      </c>
      <c r="M67" s="685">
        <v>19765</v>
      </c>
      <c r="N67" s="258" t="s">
        <v>70</v>
      </c>
      <c r="O67" s="690">
        <v>14165</v>
      </c>
      <c r="P67" s="258">
        <v>1962</v>
      </c>
      <c r="Q67" s="688">
        <v>0.71667088287376679</v>
      </c>
      <c r="R67" s="689">
        <v>0</v>
      </c>
      <c r="S67" s="689">
        <v>0</v>
      </c>
      <c r="T67" s="690">
        <v>5600</v>
      </c>
      <c r="U67" s="688">
        <v>0.28332911712623327</v>
      </c>
      <c r="V67" s="690">
        <v>4000</v>
      </c>
    </row>
    <row r="68" spans="1:22" ht="32" customHeight="1" x14ac:dyDescent="0.2">
      <c r="A68" s="655">
        <v>66</v>
      </c>
      <c r="B68" s="705" t="s">
        <v>37</v>
      </c>
      <c r="C68" s="705" t="s">
        <v>37</v>
      </c>
      <c r="D68" s="258" t="s">
        <v>645</v>
      </c>
      <c r="E68" s="271" t="s">
        <v>29</v>
      </c>
      <c r="F68" s="271" t="s">
        <v>130</v>
      </c>
      <c r="G68" s="271" t="s">
        <v>386</v>
      </c>
      <c r="H68" s="271" t="s">
        <v>646</v>
      </c>
      <c r="I68" s="271" t="s">
        <v>33</v>
      </c>
      <c r="J68" s="704">
        <v>1.0231481481481482E-2</v>
      </c>
      <c r="K68" s="705">
        <v>2</v>
      </c>
      <c r="L68" s="254" t="s">
        <v>34</v>
      </c>
      <c r="M68" s="685">
        <v>18718</v>
      </c>
      <c r="N68" s="258" t="s">
        <v>674</v>
      </c>
      <c r="O68" s="708">
        <v>18556</v>
      </c>
      <c r="P68" s="708">
        <v>7700</v>
      </c>
      <c r="Q68" s="688">
        <v>0.99134522919115287</v>
      </c>
      <c r="R68" s="706"/>
      <c r="S68" s="706"/>
      <c r="T68" s="709">
        <v>162</v>
      </c>
      <c r="U68" s="688">
        <v>8.6547708088470995E-3</v>
      </c>
      <c r="V68" s="707"/>
    </row>
    <row r="69" spans="1:22" ht="36" customHeight="1" x14ac:dyDescent="0.2">
      <c r="A69" s="655">
        <v>67</v>
      </c>
      <c r="B69" s="705" t="s">
        <v>37</v>
      </c>
      <c r="C69" s="705" t="s">
        <v>37</v>
      </c>
      <c r="D69" s="258" t="s">
        <v>625</v>
      </c>
      <c r="E69" s="271" t="s">
        <v>29</v>
      </c>
      <c r="F69" s="271" t="s">
        <v>64</v>
      </c>
      <c r="G69" s="271" t="s">
        <v>85</v>
      </c>
      <c r="H69" s="271" t="s">
        <v>547</v>
      </c>
      <c r="I69" s="271" t="s">
        <v>33</v>
      </c>
      <c r="J69" s="705" t="s">
        <v>36</v>
      </c>
      <c r="K69" s="705"/>
      <c r="L69" s="254" t="s">
        <v>34</v>
      </c>
      <c r="M69" s="685">
        <v>18706</v>
      </c>
      <c r="N69" s="258" t="s">
        <v>674</v>
      </c>
      <c r="O69" s="708">
        <v>17570</v>
      </c>
      <c r="P69" s="708">
        <v>4075</v>
      </c>
      <c r="Q69" s="688">
        <v>0.93927082219608682</v>
      </c>
      <c r="R69" s="706"/>
      <c r="S69" s="706"/>
      <c r="T69" s="709">
        <v>1136</v>
      </c>
      <c r="U69" s="688">
        <v>6.0729177803913181E-2</v>
      </c>
      <c r="V69" s="707"/>
    </row>
    <row r="70" spans="1:22" ht="41" customHeight="1" x14ac:dyDescent="0.2">
      <c r="A70" s="655">
        <v>68</v>
      </c>
      <c r="B70" s="705" t="s">
        <v>37</v>
      </c>
      <c r="C70" s="705" t="s">
        <v>37</v>
      </c>
      <c r="D70" s="258" t="s">
        <v>656</v>
      </c>
      <c r="E70" s="271" t="s">
        <v>29</v>
      </c>
      <c r="F70" s="271" t="s">
        <v>64</v>
      </c>
      <c r="G70" s="271" t="s">
        <v>85</v>
      </c>
      <c r="H70" s="271" t="s">
        <v>657</v>
      </c>
      <c r="I70" s="271" t="s">
        <v>33</v>
      </c>
      <c r="J70" s="704">
        <v>2.2581018518518518E-2</v>
      </c>
      <c r="K70" s="705">
        <v>1</v>
      </c>
      <c r="L70" s="254" t="s">
        <v>34</v>
      </c>
      <c r="M70" s="685">
        <v>17578</v>
      </c>
      <c r="N70" s="258" t="s">
        <v>674</v>
      </c>
      <c r="O70" s="708">
        <v>677</v>
      </c>
      <c r="P70" s="708">
        <v>488</v>
      </c>
      <c r="Q70" s="688">
        <v>3.8514051655478436E-2</v>
      </c>
      <c r="R70" s="706"/>
      <c r="S70" s="706"/>
      <c r="T70" s="709">
        <v>16901</v>
      </c>
      <c r="U70" s="688">
        <v>0.96148594834452161</v>
      </c>
      <c r="V70" s="707"/>
    </row>
    <row r="71" spans="1:22" ht="34" x14ac:dyDescent="0.2">
      <c r="A71" s="655">
        <v>69</v>
      </c>
      <c r="B71" s="695" t="s">
        <v>48</v>
      </c>
      <c r="C71" s="695" t="s">
        <v>133</v>
      </c>
      <c r="D71" s="696" t="s">
        <v>134</v>
      </c>
      <c r="E71" s="695"/>
      <c r="F71" s="378" t="s">
        <v>308</v>
      </c>
      <c r="G71" s="676"/>
      <c r="H71" s="676" t="s">
        <v>136</v>
      </c>
      <c r="I71" s="695" t="s">
        <v>33</v>
      </c>
      <c r="J71" s="712">
        <v>3.1909722222222221E-2</v>
      </c>
      <c r="K71" s="695">
        <v>3</v>
      </c>
      <c r="L71" s="698" t="s">
        <v>53</v>
      </c>
      <c r="M71" s="699">
        <v>15704</v>
      </c>
      <c r="N71" s="695" t="s">
        <v>87</v>
      </c>
      <c r="O71" s="700">
        <v>3400</v>
      </c>
      <c r="P71" s="675"/>
      <c r="Q71" s="701">
        <v>0.21650534895568008</v>
      </c>
      <c r="R71" s="713"/>
      <c r="S71" s="703">
        <v>0</v>
      </c>
      <c r="T71" s="700">
        <v>12304</v>
      </c>
      <c r="U71" s="701">
        <v>0.78349465104431992</v>
      </c>
      <c r="V71" s="700">
        <v>7659</v>
      </c>
    </row>
    <row r="72" spans="1:22" ht="37" customHeight="1" x14ac:dyDescent="0.2">
      <c r="A72" s="655">
        <v>70</v>
      </c>
      <c r="B72" s="258" t="s">
        <v>55</v>
      </c>
      <c r="C72" s="258" t="s">
        <v>56</v>
      </c>
      <c r="D72" s="258" t="s">
        <v>690</v>
      </c>
      <c r="E72" s="271" t="s">
        <v>29</v>
      </c>
      <c r="F72" s="271" t="s">
        <v>308</v>
      </c>
      <c r="G72" s="271" t="s">
        <v>453</v>
      </c>
      <c r="H72" s="271" t="s">
        <v>698</v>
      </c>
      <c r="I72" s="271" t="s">
        <v>33</v>
      </c>
      <c r="J72" s="691">
        <v>2.8252314814814813E-2</v>
      </c>
      <c r="K72" s="252">
        <v>2</v>
      </c>
      <c r="L72" s="254" t="s">
        <v>34</v>
      </c>
      <c r="M72" s="685">
        <v>15081</v>
      </c>
      <c r="N72" s="258" t="s">
        <v>59</v>
      </c>
      <c r="O72" s="685">
        <v>5122</v>
      </c>
      <c r="P72" s="690">
        <v>2048</v>
      </c>
      <c r="Q72" s="688">
        <v>0.33963265035475099</v>
      </c>
      <c r="R72" s="692">
        <v>2210</v>
      </c>
      <c r="S72" s="693">
        <v>0.14654200649824281</v>
      </c>
      <c r="T72" s="694">
        <v>7749</v>
      </c>
      <c r="U72" s="688">
        <v>0.51382534314700612</v>
      </c>
      <c r="V72" s="694">
        <v>6140</v>
      </c>
    </row>
    <row r="73" spans="1:22" ht="38" customHeight="1" x14ac:dyDescent="0.2">
      <c r="A73" s="655">
        <v>71</v>
      </c>
      <c r="B73" s="705" t="s">
        <v>37</v>
      </c>
      <c r="C73" s="705" t="s">
        <v>37</v>
      </c>
      <c r="D73" s="258" t="s">
        <v>628</v>
      </c>
      <c r="E73" s="271" t="s">
        <v>29</v>
      </c>
      <c r="F73" s="271" t="s">
        <v>308</v>
      </c>
      <c r="G73" s="271" t="s">
        <v>105</v>
      </c>
      <c r="H73" s="271" t="s">
        <v>188</v>
      </c>
      <c r="I73" s="271" t="s">
        <v>33</v>
      </c>
      <c r="J73" s="704">
        <v>3.2118055555555559E-2</v>
      </c>
      <c r="K73" s="705">
        <v>2</v>
      </c>
      <c r="L73" s="254" t="s">
        <v>34</v>
      </c>
      <c r="M73" s="685">
        <v>14873</v>
      </c>
      <c r="N73" s="258" t="s">
        <v>674</v>
      </c>
      <c r="O73" s="708">
        <v>14230</v>
      </c>
      <c r="P73" s="708">
        <v>9880</v>
      </c>
      <c r="Q73" s="688">
        <v>0.95676729644321923</v>
      </c>
      <c r="R73" s="706"/>
      <c r="S73" s="706"/>
      <c r="T73" s="709">
        <v>643</v>
      </c>
      <c r="U73" s="688">
        <v>4.3232703556780744E-2</v>
      </c>
      <c r="V73" s="707"/>
    </row>
    <row r="74" spans="1:22" ht="34" x14ac:dyDescent="0.2">
      <c r="A74" s="655">
        <v>72</v>
      </c>
      <c r="B74" s="258" t="s">
        <v>26</v>
      </c>
      <c r="C74" s="258" t="s">
        <v>27</v>
      </c>
      <c r="D74" s="258" t="s">
        <v>572</v>
      </c>
      <c r="E74" s="271" t="s">
        <v>29</v>
      </c>
      <c r="F74" s="258" t="s">
        <v>143</v>
      </c>
      <c r="G74" s="258" t="s">
        <v>36</v>
      </c>
      <c r="H74" s="258" t="s">
        <v>573</v>
      </c>
      <c r="I74" s="271" t="s">
        <v>33</v>
      </c>
      <c r="J74" s="704">
        <v>3.4386574074074076E-2</v>
      </c>
      <c r="K74" s="705">
        <v>1</v>
      </c>
      <c r="L74" s="254" t="s">
        <v>34</v>
      </c>
      <c r="M74" s="685">
        <v>14790</v>
      </c>
      <c r="N74" s="258" t="s">
        <v>674</v>
      </c>
      <c r="O74" s="686">
        <v>386</v>
      </c>
      <c r="P74" s="687">
        <v>294</v>
      </c>
      <c r="Q74" s="688">
        <v>2.6098715348208248E-2</v>
      </c>
      <c r="R74" s="706"/>
      <c r="S74" s="706"/>
      <c r="T74" s="686">
        <v>14404</v>
      </c>
      <c r="U74" s="688">
        <v>0.97390128465179171</v>
      </c>
      <c r="V74" s="707"/>
    </row>
    <row r="75" spans="1:22" ht="35" customHeight="1" x14ac:dyDescent="0.2">
      <c r="A75" s="655">
        <v>73</v>
      </c>
      <c r="B75" s="695" t="s">
        <v>48</v>
      </c>
      <c r="C75" s="718" t="s">
        <v>48</v>
      </c>
      <c r="D75" s="719" t="s">
        <v>707</v>
      </c>
      <c r="E75" s="719"/>
      <c r="F75" s="720" t="s">
        <v>488</v>
      </c>
      <c r="G75" s="720"/>
      <c r="H75" s="720" t="s">
        <v>708</v>
      </c>
      <c r="I75" s="719" t="s">
        <v>33</v>
      </c>
      <c r="J75" s="697">
        <v>5.9293981481481482E-2</v>
      </c>
      <c r="K75" s="719">
        <v>4</v>
      </c>
      <c r="L75" s="718" t="s">
        <v>53</v>
      </c>
      <c r="M75" s="722">
        <v>13638</v>
      </c>
      <c r="N75" s="719" t="s">
        <v>87</v>
      </c>
      <c r="O75" s="722">
        <v>8002</v>
      </c>
      <c r="P75" s="721"/>
      <c r="Q75" s="723">
        <v>0.58674292418243146</v>
      </c>
      <c r="R75" s="724"/>
      <c r="S75" s="703">
        <v>0</v>
      </c>
      <c r="T75" s="722">
        <v>5636</v>
      </c>
      <c r="U75" s="723">
        <v>0.41325707581756854</v>
      </c>
      <c r="V75" s="722">
        <v>2786</v>
      </c>
    </row>
    <row r="76" spans="1:22" ht="34" customHeight="1" x14ac:dyDescent="0.2">
      <c r="A76" s="655">
        <v>74</v>
      </c>
      <c r="B76" s="705" t="s">
        <v>37</v>
      </c>
      <c r="C76" s="705" t="s">
        <v>37</v>
      </c>
      <c r="D76" s="258" t="s">
        <v>551</v>
      </c>
      <c r="E76" s="271" t="s">
        <v>29</v>
      </c>
      <c r="F76" s="271" t="s">
        <v>318</v>
      </c>
      <c r="G76" s="271" t="s">
        <v>85</v>
      </c>
      <c r="H76" s="271" t="s">
        <v>552</v>
      </c>
      <c r="I76" s="271" t="s">
        <v>33</v>
      </c>
      <c r="J76" s="704">
        <v>2.8032407407407409E-2</v>
      </c>
      <c r="K76" s="705">
        <v>2</v>
      </c>
      <c r="L76" s="254" t="s">
        <v>34</v>
      </c>
      <c r="M76" s="685">
        <v>13412</v>
      </c>
      <c r="N76" s="258" t="s">
        <v>674</v>
      </c>
      <c r="O76" s="708">
        <v>5994</v>
      </c>
      <c r="P76" s="708">
        <v>3583</v>
      </c>
      <c r="Q76" s="688">
        <v>0.44691321204891143</v>
      </c>
      <c r="R76" s="706"/>
      <c r="S76" s="706"/>
      <c r="T76" s="709">
        <v>7418</v>
      </c>
      <c r="U76" s="688">
        <v>0.55308678795108857</v>
      </c>
      <c r="V76" s="707"/>
    </row>
    <row r="77" spans="1:22" ht="51" customHeight="1" x14ac:dyDescent="0.2">
      <c r="A77" s="655">
        <v>75</v>
      </c>
      <c r="B77" s="258" t="s">
        <v>55</v>
      </c>
      <c r="C77" s="258" t="s">
        <v>56</v>
      </c>
      <c r="D77" s="258" t="s">
        <v>692</v>
      </c>
      <c r="E77" s="271" t="s">
        <v>29</v>
      </c>
      <c r="F77" s="271" t="s">
        <v>309</v>
      </c>
      <c r="G77" s="271" t="s">
        <v>176</v>
      </c>
      <c r="H77" s="271" t="s">
        <v>699</v>
      </c>
      <c r="I77" s="271" t="s">
        <v>33</v>
      </c>
      <c r="J77" s="691">
        <v>1.9861111111111111E-2</v>
      </c>
      <c r="K77" s="252">
        <v>4</v>
      </c>
      <c r="L77" s="254" t="s">
        <v>34</v>
      </c>
      <c r="M77" s="685">
        <v>13248</v>
      </c>
      <c r="N77" s="258" t="s">
        <v>59</v>
      </c>
      <c r="O77" s="685">
        <v>3777</v>
      </c>
      <c r="P77" s="690">
        <v>1510</v>
      </c>
      <c r="Q77" s="688">
        <v>0.28509963768115942</v>
      </c>
      <c r="R77" s="692">
        <v>4357</v>
      </c>
      <c r="S77" s="693">
        <v>0.32887983091787437</v>
      </c>
      <c r="T77" s="694">
        <v>5114</v>
      </c>
      <c r="U77" s="688">
        <v>0.3860205314009662</v>
      </c>
      <c r="V77" s="694">
        <v>3783</v>
      </c>
    </row>
    <row r="78" spans="1:22" ht="40" customHeight="1" x14ac:dyDescent="0.2">
      <c r="A78" s="655">
        <v>76</v>
      </c>
      <c r="B78" s="695" t="s">
        <v>48</v>
      </c>
      <c r="C78" s="695" t="s">
        <v>49</v>
      </c>
      <c r="D78" s="696" t="s">
        <v>160</v>
      </c>
      <c r="E78" s="695"/>
      <c r="F78" s="378" t="s">
        <v>64</v>
      </c>
      <c r="G78" s="676" t="s">
        <v>161</v>
      </c>
      <c r="H78" s="676" t="s">
        <v>162</v>
      </c>
      <c r="I78" s="695" t="s">
        <v>33</v>
      </c>
      <c r="J78" s="712">
        <v>0</v>
      </c>
      <c r="K78" s="695">
        <v>0</v>
      </c>
      <c r="L78" s="698" t="s">
        <v>163</v>
      </c>
      <c r="M78" s="699">
        <v>12425</v>
      </c>
      <c r="N78" s="695" t="s">
        <v>87</v>
      </c>
      <c r="O78" s="700">
        <v>12425</v>
      </c>
      <c r="P78" s="675"/>
      <c r="Q78" s="701">
        <v>1</v>
      </c>
      <c r="R78" s="713"/>
      <c r="S78" s="703">
        <v>0</v>
      </c>
      <c r="T78" s="700">
        <v>0</v>
      </c>
      <c r="U78" s="701">
        <v>0</v>
      </c>
      <c r="V78" s="700">
        <v>0</v>
      </c>
    </row>
    <row r="79" spans="1:22" ht="42" customHeight="1" x14ac:dyDescent="0.2">
      <c r="A79" s="655">
        <v>77</v>
      </c>
      <c r="B79" s="695" t="s">
        <v>48</v>
      </c>
      <c r="C79" s="718" t="s">
        <v>48</v>
      </c>
      <c r="D79" s="719" t="s">
        <v>654</v>
      </c>
      <c r="E79" s="719"/>
      <c r="F79" s="378" t="s">
        <v>146</v>
      </c>
      <c r="G79" s="720"/>
      <c r="H79" s="720" t="s">
        <v>655</v>
      </c>
      <c r="I79" s="719" t="s">
        <v>33</v>
      </c>
      <c r="J79" s="697">
        <v>2.4583333333333332E-2</v>
      </c>
      <c r="K79" s="719">
        <v>6</v>
      </c>
      <c r="L79" s="718" t="s">
        <v>53</v>
      </c>
      <c r="M79" s="699">
        <v>11824</v>
      </c>
      <c r="N79" s="719" t="s">
        <v>87</v>
      </c>
      <c r="O79" s="722">
        <v>5550</v>
      </c>
      <c r="P79" s="721"/>
      <c r="Q79" s="723">
        <v>0.46938430311231394</v>
      </c>
      <c r="R79" s="724"/>
      <c r="S79" s="703">
        <v>0</v>
      </c>
      <c r="T79" s="722">
        <v>6274</v>
      </c>
      <c r="U79" s="723">
        <v>0.53061569688768606</v>
      </c>
      <c r="V79" s="722">
        <v>2455</v>
      </c>
    </row>
    <row r="80" spans="1:22" ht="41" customHeight="1" x14ac:dyDescent="0.2">
      <c r="A80" s="655">
        <v>78</v>
      </c>
      <c r="B80" s="695" t="s">
        <v>48</v>
      </c>
      <c r="C80" s="718" t="s">
        <v>48</v>
      </c>
      <c r="D80" s="719" t="s">
        <v>595</v>
      </c>
      <c r="E80" s="719"/>
      <c r="F80" s="378" t="s">
        <v>127</v>
      </c>
      <c r="G80" s="378"/>
      <c r="H80" s="718" t="s">
        <v>596</v>
      </c>
      <c r="I80" s="719" t="s">
        <v>33</v>
      </c>
      <c r="J80" s="697">
        <v>2.6516203703703705E-2</v>
      </c>
      <c r="K80" s="719">
        <v>5</v>
      </c>
      <c r="L80" s="718" t="s">
        <v>53</v>
      </c>
      <c r="M80" s="699">
        <v>10379</v>
      </c>
      <c r="N80" s="719" t="s">
        <v>87</v>
      </c>
      <c r="O80" s="722">
        <v>9197</v>
      </c>
      <c r="P80" s="721"/>
      <c r="Q80" s="723">
        <v>0.88611619616533388</v>
      </c>
      <c r="R80" s="724"/>
      <c r="S80" s="703">
        <v>0</v>
      </c>
      <c r="T80" s="722">
        <v>1182</v>
      </c>
      <c r="U80" s="723">
        <v>0.11388380383466615</v>
      </c>
      <c r="V80" s="727">
        <v>718</v>
      </c>
    </row>
    <row r="81" spans="1:22" ht="40" customHeight="1" x14ac:dyDescent="0.2">
      <c r="A81" s="655">
        <v>79</v>
      </c>
      <c r="B81" s="705" t="s">
        <v>37</v>
      </c>
      <c r="C81" s="705" t="s">
        <v>37</v>
      </c>
      <c r="D81" s="258" t="s">
        <v>627</v>
      </c>
      <c r="E81" s="271" t="s">
        <v>29</v>
      </c>
      <c r="F81" s="271" t="s">
        <v>181</v>
      </c>
      <c r="G81" s="271"/>
      <c r="H81" s="271" t="s">
        <v>606</v>
      </c>
      <c r="I81" s="271" t="s">
        <v>33</v>
      </c>
      <c r="J81" s="704">
        <v>2.0324074074074074E-2</v>
      </c>
      <c r="K81" s="705">
        <v>1</v>
      </c>
      <c r="L81" s="254" t="s">
        <v>34</v>
      </c>
      <c r="M81" s="685">
        <v>9721</v>
      </c>
      <c r="N81" s="258" t="s">
        <v>674</v>
      </c>
      <c r="O81" s="708">
        <v>6410</v>
      </c>
      <c r="P81" s="708">
        <v>4754</v>
      </c>
      <c r="Q81" s="688">
        <v>0.65939718135994241</v>
      </c>
      <c r="R81" s="706"/>
      <c r="S81" s="706"/>
      <c r="T81" s="709">
        <v>3311</v>
      </c>
      <c r="U81" s="688">
        <v>0.34060281864005759</v>
      </c>
      <c r="V81" s="707"/>
    </row>
    <row r="82" spans="1:22" ht="40" customHeight="1" x14ac:dyDescent="0.2">
      <c r="A82" s="655">
        <v>80</v>
      </c>
      <c r="B82" s="695" t="s">
        <v>48</v>
      </c>
      <c r="C82" s="695" t="s">
        <v>83</v>
      </c>
      <c r="D82" s="696" t="s">
        <v>704</v>
      </c>
      <c r="E82" s="695"/>
      <c r="F82" s="378" t="s">
        <v>64</v>
      </c>
      <c r="G82" s="676" t="s">
        <v>161</v>
      </c>
      <c r="H82" s="676" t="s">
        <v>229</v>
      </c>
      <c r="I82" s="695" t="s">
        <v>33</v>
      </c>
      <c r="J82" s="712">
        <v>1.5775462962962963E-2</v>
      </c>
      <c r="K82" s="695">
        <v>21</v>
      </c>
      <c r="L82" s="698" t="s">
        <v>53</v>
      </c>
      <c r="M82" s="699">
        <v>9229</v>
      </c>
      <c r="N82" s="695" t="s">
        <v>87</v>
      </c>
      <c r="O82" s="700">
        <v>4210</v>
      </c>
      <c r="P82" s="675"/>
      <c r="Q82" s="701">
        <v>0.45617076606349549</v>
      </c>
      <c r="R82" s="713"/>
      <c r="S82" s="703">
        <v>0</v>
      </c>
      <c r="T82" s="700">
        <v>5019</v>
      </c>
      <c r="U82" s="701">
        <v>0.54382923393650451</v>
      </c>
      <c r="V82" s="700">
        <v>3921</v>
      </c>
    </row>
    <row r="83" spans="1:22" ht="51" x14ac:dyDescent="0.2">
      <c r="A83" s="655">
        <v>81</v>
      </c>
      <c r="B83" s="695" t="s">
        <v>48</v>
      </c>
      <c r="C83" s="695" t="s">
        <v>49</v>
      </c>
      <c r="D83" s="696" t="s">
        <v>174</v>
      </c>
      <c r="E83" s="695"/>
      <c r="F83" s="378" t="s">
        <v>309</v>
      </c>
      <c r="G83" s="676" t="s">
        <v>176</v>
      </c>
      <c r="H83" s="676" t="s">
        <v>177</v>
      </c>
      <c r="I83" s="695" t="s">
        <v>33</v>
      </c>
      <c r="J83" s="712">
        <v>4.4432870370370373E-2</v>
      </c>
      <c r="K83" s="695">
        <v>2</v>
      </c>
      <c r="L83" s="698" t="s">
        <v>53</v>
      </c>
      <c r="M83" s="699">
        <v>8741</v>
      </c>
      <c r="N83" s="695" t="s">
        <v>87</v>
      </c>
      <c r="O83" s="700">
        <v>6848</v>
      </c>
      <c r="P83" s="675"/>
      <c r="Q83" s="701">
        <v>0.78343438965793388</v>
      </c>
      <c r="R83" s="713"/>
      <c r="S83" s="703">
        <v>0</v>
      </c>
      <c r="T83" s="700">
        <v>1893</v>
      </c>
      <c r="U83" s="701">
        <v>0.21656561034206612</v>
      </c>
      <c r="V83" s="700">
        <v>1192</v>
      </c>
    </row>
    <row r="84" spans="1:22" ht="33" customHeight="1" x14ac:dyDescent="0.2">
      <c r="A84" s="655">
        <v>82</v>
      </c>
      <c r="B84" s="705" t="s">
        <v>37</v>
      </c>
      <c r="C84" s="705" t="s">
        <v>37</v>
      </c>
      <c r="D84" s="258" t="s">
        <v>618</v>
      </c>
      <c r="E84" s="271" t="s">
        <v>29</v>
      </c>
      <c r="F84" s="271" t="s">
        <v>308</v>
      </c>
      <c r="G84" s="271" t="s">
        <v>113</v>
      </c>
      <c r="H84" s="271" t="s">
        <v>114</v>
      </c>
      <c r="I84" s="271" t="s">
        <v>33</v>
      </c>
      <c r="J84" s="705" t="s">
        <v>36</v>
      </c>
      <c r="K84" s="705"/>
      <c r="L84" s="254" t="s">
        <v>34</v>
      </c>
      <c r="M84" s="685">
        <v>8698</v>
      </c>
      <c r="N84" s="258" t="s">
        <v>674</v>
      </c>
      <c r="O84" s="708">
        <v>8081</v>
      </c>
      <c r="P84" s="708">
        <v>2884</v>
      </c>
      <c r="Q84" s="688">
        <v>0.92906415267877673</v>
      </c>
      <c r="R84" s="706"/>
      <c r="S84" s="706"/>
      <c r="T84" s="709">
        <v>617</v>
      </c>
      <c r="U84" s="688">
        <v>7.0935847321223267E-2</v>
      </c>
      <c r="V84" s="707"/>
    </row>
    <row r="85" spans="1:22" ht="37" customHeight="1" x14ac:dyDescent="0.2">
      <c r="A85" s="655">
        <v>83</v>
      </c>
      <c r="B85" s="705" t="s">
        <v>37</v>
      </c>
      <c r="C85" s="705" t="s">
        <v>37</v>
      </c>
      <c r="D85" s="258" t="s">
        <v>663</v>
      </c>
      <c r="E85" s="271" t="s">
        <v>29</v>
      </c>
      <c r="F85" s="271" t="s">
        <v>110</v>
      </c>
      <c r="G85" s="271" t="s">
        <v>373</v>
      </c>
      <c r="H85" s="271" t="s">
        <v>664</v>
      </c>
      <c r="I85" s="271" t="s">
        <v>33</v>
      </c>
      <c r="J85" s="704">
        <v>3.9710648148148148E-2</v>
      </c>
      <c r="K85" s="705">
        <v>2</v>
      </c>
      <c r="L85" s="254" t="s">
        <v>34</v>
      </c>
      <c r="M85" s="685">
        <v>8459</v>
      </c>
      <c r="N85" s="258" t="s">
        <v>674</v>
      </c>
      <c r="O85" s="708">
        <v>4125</v>
      </c>
      <c r="P85" s="708">
        <v>2835</v>
      </c>
      <c r="Q85" s="688">
        <v>0.48764629388816644</v>
      </c>
      <c r="R85" s="706"/>
      <c r="S85" s="706"/>
      <c r="T85" s="709">
        <v>4334</v>
      </c>
      <c r="U85" s="688">
        <v>0.51235370611183351</v>
      </c>
      <c r="V85" s="707"/>
    </row>
    <row r="86" spans="1:22" ht="17" x14ac:dyDescent="0.2">
      <c r="A86" s="655">
        <v>84</v>
      </c>
      <c r="B86" s="695" t="s">
        <v>48</v>
      </c>
      <c r="C86" s="695" t="s">
        <v>83</v>
      </c>
      <c r="D86" s="696" t="s">
        <v>205</v>
      </c>
      <c r="E86" s="695"/>
      <c r="F86" s="378" t="s">
        <v>206</v>
      </c>
      <c r="G86" s="676"/>
      <c r="H86" s="676" t="s">
        <v>314</v>
      </c>
      <c r="I86" s="695" t="s">
        <v>33</v>
      </c>
      <c r="J86" s="712"/>
      <c r="K86" s="695"/>
      <c r="L86" s="698" t="s">
        <v>53</v>
      </c>
      <c r="M86" s="699">
        <v>8182</v>
      </c>
      <c r="N86" s="695" t="s">
        <v>87</v>
      </c>
      <c r="O86" s="700">
        <v>8182</v>
      </c>
      <c r="P86" s="675"/>
      <c r="Q86" s="701">
        <v>1</v>
      </c>
      <c r="R86" s="713"/>
      <c r="S86" s="703">
        <v>0</v>
      </c>
      <c r="T86" s="700">
        <v>0</v>
      </c>
      <c r="U86" s="701">
        <v>0</v>
      </c>
      <c r="V86" s="700">
        <v>0</v>
      </c>
    </row>
    <row r="87" spans="1:22" ht="36" customHeight="1" x14ac:dyDescent="0.2">
      <c r="A87" s="655">
        <v>85</v>
      </c>
      <c r="B87" s="695" t="s">
        <v>48</v>
      </c>
      <c r="C87" s="718" t="s">
        <v>48</v>
      </c>
      <c r="D87" s="719" t="s">
        <v>599</v>
      </c>
      <c r="E87" s="719"/>
      <c r="F87" s="378" t="s">
        <v>64</v>
      </c>
      <c r="G87" s="720"/>
      <c r="H87" s="720" t="s">
        <v>598</v>
      </c>
      <c r="I87" s="719" t="s">
        <v>33</v>
      </c>
      <c r="J87" s="697">
        <v>1.1377314814814814E-2</v>
      </c>
      <c r="K87" s="719">
        <v>4</v>
      </c>
      <c r="L87" s="718" t="s">
        <v>53</v>
      </c>
      <c r="M87" s="699">
        <v>8124</v>
      </c>
      <c r="N87" s="719" t="s">
        <v>87</v>
      </c>
      <c r="O87" s="722">
        <v>6552</v>
      </c>
      <c r="P87" s="721"/>
      <c r="Q87" s="723">
        <v>0.80649926144756279</v>
      </c>
      <c r="R87" s="724"/>
      <c r="S87" s="703">
        <v>0</v>
      </c>
      <c r="T87" s="722">
        <v>1572</v>
      </c>
      <c r="U87" s="723">
        <v>0.19350073855243721</v>
      </c>
      <c r="V87" s="722">
        <v>681</v>
      </c>
    </row>
    <row r="88" spans="1:22" ht="35" customHeight="1" x14ac:dyDescent="0.2">
      <c r="A88" s="655">
        <v>86</v>
      </c>
      <c r="B88" s="258" t="s">
        <v>66</v>
      </c>
      <c r="C88" s="258" t="s">
        <v>214</v>
      </c>
      <c r="D88" s="258" t="s">
        <v>261</v>
      </c>
      <c r="E88" s="271" t="s">
        <v>29</v>
      </c>
      <c r="F88" s="710" t="s">
        <v>206</v>
      </c>
      <c r="G88" s="711" t="s">
        <v>221</v>
      </c>
      <c r="H88" s="271" t="s">
        <v>263</v>
      </c>
      <c r="I88" s="271" t="s">
        <v>33</v>
      </c>
      <c r="J88" s="704">
        <v>3.318287037037037E-2</v>
      </c>
      <c r="K88" s="705">
        <v>2</v>
      </c>
      <c r="L88" s="254" t="s">
        <v>34</v>
      </c>
      <c r="M88" s="685">
        <v>8081</v>
      </c>
      <c r="N88" s="258" t="s">
        <v>70</v>
      </c>
      <c r="O88" s="690">
        <v>7692</v>
      </c>
      <c r="P88" s="258">
        <v>1348</v>
      </c>
      <c r="Q88" s="688">
        <v>0.95186239326815991</v>
      </c>
      <c r="R88" s="689">
        <v>0</v>
      </c>
      <c r="S88" s="689">
        <v>0</v>
      </c>
      <c r="T88" s="690">
        <v>389</v>
      </c>
      <c r="U88" s="688">
        <v>4.8137606731840116E-2</v>
      </c>
      <c r="V88" s="690">
        <v>173</v>
      </c>
    </row>
    <row r="89" spans="1:22" ht="34" x14ac:dyDescent="0.2">
      <c r="A89" s="655">
        <v>87</v>
      </c>
      <c r="B89" s="258" t="s">
        <v>66</v>
      </c>
      <c r="C89" s="258" t="s">
        <v>214</v>
      </c>
      <c r="D89" s="258" t="s">
        <v>215</v>
      </c>
      <c r="E89" s="271" t="s">
        <v>29</v>
      </c>
      <c r="F89" s="710" t="s">
        <v>206</v>
      </c>
      <c r="G89" s="271"/>
      <c r="H89" s="271" t="s">
        <v>216</v>
      </c>
      <c r="I89" s="271" t="s">
        <v>33</v>
      </c>
      <c r="J89" s="704">
        <v>1.1342592592592593E-2</v>
      </c>
      <c r="K89" s="705">
        <v>48</v>
      </c>
      <c r="L89" s="254" t="s">
        <v>34</v>
      </c>
      <c r="M89" s="685">
        <v>7664</v>
      </c>
      <c r="N89" s="258" t="s">
        <v>70</v>
      </c>
      <c r="O89" s="690">
        <v>3864</v>
      </c>
      <c r="P89" s="258">
        <v>533</v>
      </c>
      <c r="Q89" s="688">
        <v>0.50417536534446761</v>
      </c>
      <c r="R89" s="689">
        <v>0</v>
      </c>
      <c r="S89" s="689">
        <v>0</v>
      </c>
      <c r="T89" s="690">
        <v>3800</v>
      </c>
      <c r="U89" s="688">
        <v>0.49582463465553234</v>
      </c>
      <c r="V89" s="690">
        <v>2300</v>
      </c>
    </row>
    <row r="90" spans="1:22" ht="33" customHeight="1" x14ac:dyDescent="0.2">
      <c r="A90" s="655">
        <v>88</v>
      </c>
      <c r="B90" s="695" t="s">
        <v>48</v>
      </c>
      <c r="C90" s="695" t="s">
        <v>133</v>
      </c>
      <c r="D90" s="696" t="s">
        <v>223</v>
      </c>
      <c r="E90" s="695" t="s">
        <v>29</v>
      </c>
      <c r="F90" s="378" t="s">
        <v>512</v>
      </c>
      <c r="G90" s="676"/>
      <c r="H90" s="676" t="s">
        <v>536</v>
      </c>
      <c r="I90" s="695" t="s">
        <v>33</v>
      </c>
      <c r="J90" s="712">
        <v>1.5787037037037037E-2</v>
      </c>
      <c r="K90" s="695">
        <v>4</v>
      </c>
      <c r="L90" s="698" t="s">
        <v>53</v>
      </c>
      <c r="M90" s="699">
        <v>7547</v>
      </c>
      <c r="N90" s="695" t="s">
        <v>87</v>
      </c>
      <c r="O90" s="700">
        <v>6747</v>
      </c>
      <c r="P90" s="675"/>
      <c r="Q90" s="701">
        <v>0.89399761494633634</v>
      </c>
      <c r="R90" s="713"/>
      <c r="S90" s="703">
        <v>0</v>
      </c>
      <c r="T90" s="700">
        <v>800</v>
      </c>
      <c r="U90" s="701">
        <v>0.1060023850536637</v>
      </c>
      <c r="V90" s="700">
        <v>311</v>
      </c>
    </row>
    <row r="91" spans="1:22" ht="34" x14ac:dyDescent="0.2">
      <c r="A91" s="655">
        <v>89</v>
      </c>
      <c r="B91" s="705" t="s">
        <v>37</v>
      </c>
      <c r="C91" s="705" t="s">
        <v>37</v>
      </c>
      <c r="D91" s="258" t="s">
        <v>637</v>
      </c>
      <c r="E91" s="271" t="s">
        <v>29</v>
      </c>
      <c r="F91" s="271" t="s">
        <v>308</v>
      </c>
      <c r="G91" s="271" t="s">
        <v>105</v>
      </c>
      <c r="H91" s="271" t="s">
        <v>202</v>
      </c>
      <c r="I91" s="271" t="s">
        <v>33</v>
      </c>
      <c r="J91" s="704">
        <v>3.4236111111111113E-2</v>
      </c>
      <c r="K91" s="705">
        <v>3</v>
      </c>
      <c r="L91" s="254" t="s">
        <v>34</v>
      </c>
      <c r="M91" s="685">
        <v>7545</v>
      </c>
      <c r="N91" s="258" t="s">
        <v>674</v>
      </c>
      <c r="O91" s="708">
        <v>7043</v>
      </c>
      <c r="P91" s="708">
        <v>4837</v>
      </c>
      <c r="Q91" s="688">
        <v>0.93346587143803839</v>
      </c>
      <c r="R91" s="706"/>
      <c r="S91" s="706"/>
      <c r="T91" s="709">
        <v>502</v>
      </c>
      <c r="U91" s="688">
        <v>6.6534128561961559E-2</v>
      </c>
      <c r="V91" s="707"/>
    </row>
    <row r="92" spans="1:22" ht="32" customHeight="1" x14ac:dyDescent="0.2">
      <c r="A92" s="655">
        <v>90</v>
      </c>
      <c r="B92" s="705" t="s">
        <v>37</v>
      </c>
      <c r="C92" s="705" t="s">
        <v>37</v>
      </c>
      <c r="D92" s="258" t="s">
        <v>542</v>
      </c>
      <c r="E92" s="271" t="s">
        <v>29</v>
      </c>
      <c r="F92" s="271" t="s">
        <v>318</v>
      </c>
      <c r="G92" s="271" t="s">
        <v>394</v>
      </c>
      <c r="H92" s="271" t="s">
        <v>546</v>
      </c>
      <c r="I92" s="271" t="s">
        <v>33</v>
      </c>
      <c r="J92" s="704">
        <v>3.6157407407407409E-2</v>
      </c>
      <c r="K92" s="705">
        <v>2</v>
      </c>
      <c r="L92" s="254" t="s">
        <v>34</v>
      </c>
      <c r="M92" s="685">
        <v>7006</v>
      </c>
      <c r="N92" s="258" t="s">
        <v>674</v>
      </c>
      <c r="O92" s="708">
        <v>6715</v>
      </c>
      <c r="P92" s="708">
        <v>4946</v>
      </c>
      <c r="Q92" s="688">
        <v>0.95846417356551528</v>
      </c>
      <c r="R92" s="706"/>
      <c r="S92" s="706"/>
      <c r="T92" s="709">
        <v>291</v>
      </c>
      <c r="U92" s="688">
        <v>4.1535826434484731E-2</v>
      </c>
      <c r="V92" s="707"/>
    </row>
    <row r="93" spans="1:22" ht="51" customHeight="1" x14ac:dyDescent="0.2">
      <c r="A93" s="655">
        <v>91</v>
      </c>
      <c r="B93" s="705" t="s">
        <v>37</v>
      </c>
      <c r="C93" s="705" t="s">
        <v>37</v>
      </c>
      <c r="D93" s="258" t="s">
        <v>622</v>
      </c>
      <c r="E93" s="271" t="s">
        <v>29</v>
      </c>
      <c r="F93" s="271" t="s">
        <v>64</v>
      </c>
      <c r="G93" s="271"/>
      <c r="H93" s="271" t="s">
        <v>623</v>
      </c>
      <c r="I93" s="271" t="s">
        <v>33</v>
      </c>
      <c r="J93" s="704">
        <v>1.8958333333333334E-2</v>
      </c>
      <c r="K93" s="705">
        <v>2</v>
      </c>
      <c r="L93" s="254" t="s">
        <v>34</v>
      </c>
      <c r="M93" s="685">
        <v>6827</v>
      </c>
      <c r="N93" s="258" t="s">
        <v>674</v>
      </c>
      <c r="O93" s="708">
        <v>6577</v>
      </c>
      <c r="P93" s="708">
        <v>4775</v>
      </c>
      <c r="Q93" s="688">
        <v>0.96338069430203599</v>
      </c>
      <c r="R93" s="706"/>
      <c r="S93" s="706"/>
      <c r="T93" s="708">
        <v>250</v>
      </c>
      <c r="U93" s="688">
        <v>3.6619305697963969E-2</v>
      </c>
      <c r="V93" s="707"/>
    </row>
    <row r="94" spans="1:22" ht="34" x14ac:dyDescent="0.2">
      <c r="A94" s="655">
        <v>92</v>
      </c>
      <c r="B94" s="258" t="s">
        <v>66</v>
      </c>
      <c r="C94" s="258" t="s">
        <v>67</v>
      </c>
      <c r="D94" s="258" t="s">
        <v>208</v>
      </c>
      <c r="E94" s="271" t="s">
        <v>29</v>
      </c>
      <c r="F94" s="710" t="s">
        <v>64</v>
      </c>
      <c r="G94" s="711" t="s">
        <v>85</v>
      </c>
      <c r="H94" s="271" t="s">
        <v>209</v>
      </c>
      <c r="I94" s="271" t="s">
        <v>33</v>
      </c>
      <c r="J94" s="704">
        <v>3.0844907407407408E-2</v>
      </c>
      <c r="K94" s="705">
        <v>5</v>
      </c>
      <c r="L94" s="254" t="s">
        <v>34</v>
      </c>
      <c r="M94" s="685">
        <v>6318</v>
      </c>
      <c r="N94" s="258" t="s">
        <v>70</v>
      </c>
      <c r="O94" s="690">
        <v>6232</v>
      </c>
      <c r="P94" s="258">
        <v>1503</v>
      </c>
      <c r="Q94" s="688">
        <v>0.98638809749920864</v>
      </c>
      <c r="R94" s="689">
        <v>0</v>
      </c>
      <c r="S94" s="689">
        <v>0</v>
      </c>
      <c r="T94" s="690">
        <v>86</v>
      </c>
      <c r="U94" s="688">
        <v>1.361190250079139E-2</v>
      </c>
      <c r="V94" s="690">
        <v>50</v>
      </c>
    </row>
    <row r="95" spans="1:22" ht="34" x14ac:dyDescent="0.2">
      <c r="A95" s="655">
        <v>93</v>
      </c>
      <c r="B95" s="695" t="s">
        <v>48</v>
      </c>
      <c r="C95" s="718" t="s">
        <v>48</v>
      </c>
      <c r="D95" s="719" t="s">
        <v>597</v>
      </c>
      <c r="E95" s="719"/>
      <c r="F95" s="378" t="s">
        <v>64</v>
      </c>
      <c r="G95" s="720"/>
      <c r="H95" s="720" t="s">
        <v>598</v>
      </c>
      <c r="I95" s="719" t="s">
        <v>33</v>
      </c>
      <c r="J95" s="697">
        <v>2.7314814814814816E-2</v>
      </c>
      <c r="K95" s="719">
        <v>4</v>
      </c>
      <c r="L95" s="718" t="s">
        <v>53</v>
      </c>
      <c r="M95" s="699">
        <v>6314</v>
      </c>
      <c r="N95" s="719" t="s">
        <v>87</v>
      </c>
      <c r="O95" s="722">
        <v>5240</v>
      </c>
      <c r="P95" s="721"/>
      <c r="Q95" s="723">
        <v>0.82990180551156156</v>
      </c>
      <c r="R95" s="724"/>
      <c r="S95" s="703">
        <v>0</v>
      </c>
      <c r="T95" s="722">
        <v>1074</v>
      </c>
      <c r="U95" s="723">
        <v>0.17009819448843838</v>
      </c>
      <c r="V95" s="722">
        <v>703</v>
      </c>
    </row>
    <row r="96" spans="1:22" ht="38" customHeight="1" x14ac:dyDescent="0.2">
      <c r="A96" s="655">
        <v>94</v>
      </c>
      <c r="B96" s="695" t="s">
        <v>48</v>
      </c>
      <c r="C96" s="695" t="s">
        <v>133</v>
      </c>
      <c r="D96" s="696" t="s">
        <v>217</v>
      </c>
      <c r="E96" s="695"/>
      <c r="F96" s="378" t="s">
        <v>308</v>
      </c>
      <c r="G96" s="676" t="s">
        <v>105</v>
      </c>
      <c r="H96" s="676" t="s">
        <v>218</v>
      </c>
      <c r="I96" s="695" t="s">
        <v>33</v>
      </c>
      <c r="J96" s="712">
        <v>1.0393518518518519E-2</v>
      </c>
      <c r="K96" s="695">
        <v>3</v>
      </c>
      <c r="L96" s="698" t="s">
        <v>53</v>
      </c>
      <c r="M96" s="699">
        <v>5532</v>
      </c>
      <c r="N96" s="695" t="s">
        <v>87</v>
      </c>
      <c r="O96" s="700">
        <v>5262</v>
      </c>
      <c r="P96" s="675"/>
      <c r="Q96" s="701">
        <v>0.9511930585683297</v>
      </c>
      <c r="R96" s="713"/>
      <c r="S96" s="703">
        <v>0</v>
      </c>
      <c r="T96" s="700">
        <v>270</v>
      </c>
      <c r="U96" s="701">
        <v>4.8806941431670282E-2</v>
      </c>
      <c r="V96" s="700">
        <v>165</v>
      </c>
    </row>
    <row r="97" spans="1:22" ht="34" x14ac:dyDescent="0.2">
      <c r="A97" s="655">
        <v>95</v>
      </c>
      <c r="B97" s="695" t="s">
        <v>48</v>
      </c>
      <c r="C97" s="695" t="s">
        <v>49</v>
      </c>
      <c r="D97" s="696" t="s">
        <v>232</v>
      </c>
      <c r="E97" s="695"/>
      <c r="F97" s="378" t="s">
        <v>30</v>
      </c>
      <c r="G97" s="676" t="s">
        <v>119</v>
      </c>
      <c r="H97" s="676" t="s">
        <v>233</v>
      </c>
      <c r="I97" s="695" t="s">
        <v>33</v>
      </c>
      <c r="J97" s="712">
        <v>1.0162037037037037E-2</v>
      </c>
      <c r="K97" s="695">
        <v>6</v>
      </c>
      <c r="L97" s="698" t="s">
        <v>53</v>
      </c>
      <c r="M97" s="699">
        <v>4976</v>
      </c>
      <c r="N97" s="695" t="s">
        <v>87</v>
      </c>
      <c r="O97" s="700">
        <v>3828</v>
      </c>
      <c r="P97" s="675"/>
      <c r="Q97" s="701">
        <v>0.76929260450160775</v>
      </c>
      <c r="R97" s="713"/>
      <c r="S97" s="703">
        <v>0</v>
      </c>
      <c r="T97" s="700">
        <v>1148</v>
      </c>
      <c r="U97" s="701">
        <v>0.23070739549839228</v>
      </c>
      <c r="V97" s="700">
        <v>845</v>
      </c>
    </row>
    <row r="98" spans="1:22" ht="31" customHeight="1" x14ac:dyDescent="0.2">
      <c r="A98" s="655">
        <v>96</v>
      </c>
      <c r="B98" s="705" t="s">
        <v>37</v>
      </c>
      <c r="C98" s="705" t="s">
        <v>37</v>
      </c>
      <c r="D98" s="258" t="s">
        <v>638</v>
      </c>
      <c r="E98" s="271" t="s">
        <v>29</v>
      </c>
      <c r="F98" s="271" t="s">
        <v>140</v>
      </c>
      <c r="G98" s="271" t="s">
        <v>226</v>
      </c>
      <c r="H98" s="271" t="s">
        <v>227</v>
      </c>
      <c r="I98" s="271" t="s">
        <v>33</v>
      </c>
      <c r="J98" s="704">
        <v>2.9687500000000002E-2</v>
      </c>
      <c r="K98" s="705">
        <v>2</v>
      </c>
      <c r="L98" s="254" t="s">
        <v>34</v>
      </c>
      <c r="M98" s="685">
        <v>3945</v>
      </c>
      <c r="N98" s="258" t="s">
        <v>674</v>
      </c>
      <c r="O98" s="708">
        <v>3372</v>
      </c>
      <c r="P98" s="708">
        <v>2434</v>
      </c>
      <c r="Q98" s="688">
        <v>0.85475285171102666</v>
      </c>
      <c r="R98" s="706"/>
      <c r="S98" s="706"/>
      <c r="T98" s="709">
        <v>573</v>
      </c>
      <c r="U98" s="688">
        <v>0.14524714828897339</v>
      </c>
      <c r="V98" s="707"/>
    </row>
    <row r="99" spans="1:22" ht="34" customHeight="1" x14ac:dyDescent="0.2">
      <c r="A99" s="655">
        <v>97</v>
      </c>
      <c r="B99" s="705" t="s">
        <v>37</v>
      </c>
      <c r="C99" s="705" t="s">
        <v>37</v>
      </c>
      <c r="D99" s="258" t="s">
        <v>632</v>
      </c>
      <c r="E99" s="271" t="s">
        <v>29</v>
      </c>
      <c r="F99" s="271" t="s">
        <v>633</v>
      </c>
      <c r="G99" s="271" t="s">
        <v>634</v>
      </c>
      <c r="H99" s="271" t="s">
        <v>635</v>
      </c>
      <c r="I99" s="271" t="s">
        <v>33</v>
      </c>
      <c r="J99" s="704">
        <v>4.1400462962962965E-2</v>
      </c>
      <c r="K99" s="705">
        <v>2</v>
      </c>
      <c r="L99" s="254" t="s">
        <v>34</v>
      </c>
      <c r="M99" s="685">
        <v>3715</v>
      </c>
      <c r="N99" s="258" t="s">
        <v>674</v>
      </c>
      <c r="O99" s="708">
        <v>2644</v>
      </c>
      <c r="P99" s="708">
        <v>1806</v>
      </c>
      <c r="Q99" s="688">
        <v>0.71170928667563926</v>
      </c>
      <c r="R99" s="706"/>
      <c r="S99" s="706"/>
      <c r="T99" s="708">
        <v>1071</v>
      </c>
      <c r="U99" s="688">
        <v>0.28829071332436068</v>
      </c>
      <c r="V99" s="707"/>
    </row>
    <row r="100" spans="1:22" ht="34" x14ac:dyDescent="0.2">
      <c r="A100" s="655">
        <v>98</v>
      </c>
      <c r="B100" s="258" t="s">
        <v>66</v>
      </c>
      <c r="C100" s="258" t="s">
        <v>214</v>
      </c>
      <c r="D100" s="258" t="s">
        <v>266</v>
      </c>
      <c r="E100" s="271" t="s">
        <v>29</v>
      </c>
      <c r="F100" s="710" t="s">
        <v>206</v>
      </c>
      <c r="G100" s="271"/>
      <c r="H100" s="271" t="s">
        <v>268</v>
      </c>
      <c r="I100" s="271" t="s">
        <v>33</v>
      </c>
      <c r="J100" s="704">
        <v>2.2962962962962963E-2</v>
      </c>
      <c r="K100" s="705">
        <v>2</v>
      </c>
      <c r="L100" s="254" t="s">
        <v>34</v>
      </c>
      <c r="M100" s="685">
        <v>2774</v>
      </c>
      <c r="N100" s="258" t="s">
        <v>70</v>
      </c>
      <c r="O100" s="690">
        <v>2444</v>
      </c>
      <c r="P100" s="258">
        <v>270</v>
      </c>
      <c r="Q100" s="688">
        <v>0.88103821196827681</v>
      </c>
      <c r="R100" s="689">
        <v>0</v>
      </c>
      <c r="S100" s="689">
        <v>0</v>
      </c>
      <c r="T100" s="690">
        <v>330</v>
      </c>
      <c r="U100" s="688">
        <v>0.11896178803172314</v>
      </c>
      <c r="V100" s="690">
        <v>167</v>
      </c>
    </row>
    <row r="101" spans="1:22" ht="42" customHeight="1" x14ac:dyDescent="0.2">
      <c r="A101" s="655">
        <v>99</v>
      </c>
      <c r="B101" s="705" t="s">
        <v>37</v>
      </c>
      <c r="C101" s="705" t="s">
        <v>37</v>
      </c>
      <c r="D101" s="258" t="s">
        <v>670</v>
      </c>
      <c r="E101" s="271" t="s">
        <v>29</v>
      </c>
      <c r="F101" s="271" t="s">
        <v>146</v>
      </c>
      <c r="G101" s="271"/>
      <c r="H101" s="271" t="s">
        <v>671</v>
      </c>
      <c r="I101" s="271" t="s">
        <v>33</v>
      </c>
      <c r="J101" s="704">
        <v>4.2627314814814819E-2</v>
      </c>
      <c r="K101" s="705">
        <v>4</v>
      </c>
      <c r="L101" s="254" t="s">
        <v>34</v>
      </c>
      <c r="M101" s="685">
        <v>2362</v>
      </c>
      <c r="N101" s="258" t="s">
        <v>674</v>
      </c>
      <c r="O101" s="708">
        <v>1909</v>
      </c>
      <c r="P101" s="708">
        <v>1428</v>
      </c>
      <c r="Q101" s="688">
        <v>0.80821337849280273</v>
      </c>
      <c r="R101" s="706"/>
      <c r="S101" s="706"/>
      <c r="T101" s="709">
        <v>453</v>
      </c>
      <c r="U101" s="688">
        <v>0.1917866215071973</v>
      </c>
      <c r="V101" s="707"/>
    </row>
    <row r="102" spans="1:22" ht="35" customHeight="1" x14ac:dyDescent="0.2">
      <c r="A102" s="655">
        <v>100</v>
      </c>
      <c r="B102" s="705" t="s">
        <v>37</v>
      </c>
      <c r="C102" s="705" t="s">
        <v>37</v>
      </c>
      <c r="D102" s="258" t="s">
        <v>157</v>
      </c>
      <c r="E102" s="271" t="s">
        <v>29</v>
      </c>
      <c r="F102" s="271" t="s">
        <v>318</v>
      </c>
      <c r="G102" s="271" t="s">
        <v>158</v>
      </c>
      <c r="H102" s="271" t="s">
        <v>159</v>
      </c>
      <c r="I102" s="271" t="s">
        <v>33</v>
      </c>
      <c r="J102" s="705" t="s">
        <v>36</v>
      </c>
      <c r="K102" s="705"/>
      <c r="L102" s="254" t="s">
        <v>34</v>
      </c>
      <c r="M102" s="685">
        <v>2284</v>
      </c>
      <c r="N102" s="258" t="s">
        <v>674</v>
      </c>
      <c r="O102" s="708">
        <v>2165</v>
      </c>
      <c r="P102" s="708">
        <v>823</v>
      </c>
      <c r="Q102" s="688">
        <v>0.94789842381786338</v>
      </c>
      <c r="R102" s="706"/>
      <c r="S102" s="706"/>
      <c r="T102" s="709">
        <v>119</v>
      </c>
      <c r="U102" s="688">
        <v>5.2101576182136601E-2</v>
      </c>
      <c r="V102" s="707"/>
    </row>
    <row r="103" spans="1:22" ht="41" customHeight="1" x14ac:dyDescent="0.2">
      <c r="A103" s="655">
        <v>101</v>
      </c>
      <c r="B103" s="695" t="s">
        <v>48</v>
      </c>
      <c r="C103" s="695" t="s">
        <v>49</v>
      </c>
      <c r="D103" s="696" t="s">
        <v>241</v>
      </c>
      <c r="E103" s="695"/>
      <c r="F103" s="378" t="s">
        <v>308</v>
      </c>
      <c r="G103" s="676" t="s">
        <v>451</v>
      </c>
      <c r="H103" s="676" t="s">
        <v>243</v>
      </c>
      <c r="I103" s="695" t="s">
        <v>33</v>
      </c>
      <c r="J103" s="712">
        <v>3.6157407407407409E-2</v>
      </c>
      <c r="K103" s="695">
        <v>1</v>
      </c>
      <c r="L103" s="698" t="s">
        <v>53</v>
      </c>
      <c r="M103" s="699">
        <v>2162</v>
      </c>
      <c r="N103" s="695" t="s">
        <v>87</v>
      </c>
      <c r="O103" s="700">
        <v>1628</v>
      </c>
      <c r="P103" s="675"/>
      <c r="Q103" s="701">
        <v>0.75300647548566146</v>
      </c>
      <c r="R103" s="713"/>
      <c r="S103" s="703">
        <v>0</v>
      </c>
      <c r="T103" s="700">
        <v>534</v>
      </c>
      <c r="U103" s="701">
        <v>0.24699352451433856</v>
      </c>
      <c r="V103" s="700">
        <v>309</v>
      </c>
    </row>
    <row r="104" spans="1:22" ht="34" customHeight="1" x14ac:dyDescent="0.2">
      <c r="A104" s="655">
        <v>102</v>
      </c>
      <c r="B104" s="705" t="s">
        <v>37</v>
      </c>
      <c r="C104" s="705" t="s">
        <v>37</v>
      </c>
      <c r="D104" s="258" t="s">
        <v>636</v>
      </c>
      <c r="E104" s="271" t="s">
        <v>29</v>
      </c>
      <c r="F104" s="271" t="s">
        <v>308</v>
      </c>
      <c r="G104" s="271" t="s">
        <v>105</v>
      </c>
      <c r="H104" s="271" t="s">
        <v>213</v>
      </c>
      <c r="I104" s="271" t="s">
        <v>33</v>
      </c>
      <c r="J104" s="705" t="s">
        <v>36</v>
      </c>
      <c r="K104" s="705"/>
      <c r="L104" s="254" t="s">
        <v>34</v>
      </c>
      <c r="M104" s="685">
        <v>1368</v>
      </c>
      <c r="N104" s="258" t="s">
        <v>674</v>
      </c>
      <c r="O104" s="708">
        <v>1208</v>
      </c>
      <c r="P104" s="708">
        <v>495</v>
      </c>
      <c r="Q104" s="688">
        <v>0.88304093567251463</v>
      </c>
      <c r="R104" s="706"/>
      <c r="S104" s="706"/>
      <c r="T104" s="709">
        <v>160</v>
      </c>
      <c r="U104" s="688">
        <v>0.11695906432748537</v>
      </c>
      <c r="V104" s="707"/>
    </row>
    <row r="105" spans="1:22" ht="35" customHeight="1" x14ac:dyDescent="0.2">
      <c r="A105" s="655">
        <v>103</v>
      </c>
      <c r="B105" s="705" t="s">
        <v>37</v>
      </c>
      <c r="C105" s="705" t="s">
        <v>37</v>
      </c>
      <c r="D105" s="258" t="s">
        <v>624</v>
      </c>
      <c r="E105" s="271" t="s">
        <v>29</v>
      </c>
      <c r="F105" s="271" t="s">
        <v>85</v>
      </c>
      <c r="G105" s="271"/>
      <c r="H105" s="271" t="s">
        <v>604</v>
      </c>
      <c r="I105" s="271" t="s">
        <v>33</v>
      </c>
      <c r="J105" s="705" t="s">
        <v>36</v>
      </c>
      <c r="K105" s="705"/>
      <c r="L105" s="254" t="s">
        <v>34</v>
      </c>
      <c r="M105" s="685">
        <v>1321</v>
      </c>
      <c r="N105" s="258" t="s">
        <v>674</v>
      </c>
      <c r="O105" s="708">
        <v>463</v>
      </c>
      <c r="P105" s="708">
        <v>256</v>
      </c>
      <c r="Q105" s="688">
        <v>0.35049205147615442</v>
      </c>
      <c r="R105" s="706"/>
      <c r="S105" s="706"/>
      <c r="T105" s="709">
        <v>858</v>
      </c>
      <c r="U105" s="688">
        <v>0.64950794852384552</v>
      </c>
      <c r="V105" s="707"/>
    </row>
    <row r="106" spans="1:22" ht="119" x14ac:dyDescent="0.2">
      <c r="A106" s="655">
        <v>104</v>
      </c>
      <c r="B106" s="695" t="s">
        <v>48</v>
      </c>
      <c r="C106" s="718" t="s">
        <v>48</v>
      </c>
      <c r="D106" s="719" t="s">
        <v>665</v>
      </c>
      <c r="E106" s="719"/>
      <c r="F106" s="720" t="s">
        <v>308</v>
      </c>
      <c r="G106" s="720"/>
      <c r="H106" s="328" t="s">
        <v>666</v>
      </c>
      <c r="I106" s="719" t="s">
        <v>531</v>
      </c>
      <c r="J106" s="697">
        <v>0</v>
      </c>
      <c r="K106" s="719">
        <v>0</v>
      </c>
      <c r="L106" s="718" t="s">
        <v>53</v>
      </c>
      <c r="M106" s="722">
        <v>1203</v>
      </c>
      <c r="N106" s="719" t="s">
        <v>87</v>
      </c>
      <c r="O106" s="719">
        <v>712</v>
      </c>
      <c r="P106" s="721"/>
      <c r="Q106" s="723">
        <v>0.59185369908561924</v>
      </c>
      <c r="R106" s="724"/>
      <c r="S106" s="703">
        <v>0</v>
      </c>
      <c r="T106" s="722">
        <v>491</v>
      </c>
      <c r="U106" s="723">
        <v>0.4081463009143807</v>
      </c>
      <c r="V106" s="722">
        <v>280</v>
      </c>
    </row>
    <row r="107" spans="1:22" ht="43" customHeight="1" x14ac:dyDescent="0.2">
      <c r="A107" s="655">
        <v>105</v>
      </c>
      <c r="B107" s="695" t="s">
        <v>48</v>
      </c>
      <c r="C107" s="695" t="s">
        <v>49</v>
      </c>
      <c r="D107" s="696" t="s">
        <v>169</v>
      </c>
      <c r="E107" s="695"/>
      <c r="F107" s="378"/>
      <c r="G107" s="676"/>
      <c r="H107" s="676" t="s">
        <v>590</v>
      </c>
      <c r="I107" s="695" t="s">
        <v>33</v>
      </c>
      <c r="J107" s="712">
        <v>0</v>
      </c>
      <c r="K107" s="695">
        <v>0</v>
      </c>
      <c r="L107" s="698" t="s">
        <v>53</v>
      </c>
      <c r="M107" s="699">
        <v>1049</v>
      </c>
      <c r="N107" s="695" t="s">
        <v>87</v>
      </c>
      <c r="O107" s="700">
        <v>479</v>
      </c>
      <c r="P107" s="675"/>
      <c r="Q107" s="701">
        <v>0.45662535748331745</v>
      </c>
      <c r="R107" s="713"/>
      <c r="S107" s="703">
        <v>0</v>
      </c>
      <c r="T107" s="700">
        <v>570</v>
      </c>
      <c r="U107" s="701">
        <v>0.54337464251668255</v>
      </c>
      <c r="V107" s="700">
        <v>406</v>
      </c>
    </row>
    <row r="108" spans="1:22" ht="38" customHeight="1" x14ac:dyDescent="0.2">
      <c r="A108" s="655">
        <v>106</v>
      </c>
      <c r="B108" s="695" t="s">
        <v>48</v>
      </c>
      <c r="C108" s="718" t="s">
        <v>48</v>
      </c>
      <c r="D108" s="719" t="s">
        <v>694</v>
      </c>
      <c r="E108" s="719"/>
      <c r="F108" s="378" t="s">
        <v>308</v>
      </c>
      <c r="G108" s="720" t="s">
        <v>105</v>
      </c>
      <c r="H108" s="718" t="s">
        <v>695</v>
      </c>
      <c r="I108" s="719" t="s">
        <v>33</v>
      </c>
      <c r="J108" s="697">
        <v>3.0115740740740742E-2</v>
      </c>
      <c r="K108" s="719">
        <v>2</v>
      </c>
      <c r="L108" s="718" t="s">
        <v>53</v>
      </c>
      <c r="M108" s="699">
        <v>1019</v>
      </c>
      <c r="N108" s="719" t="s">
        <v>87</v>
      </c>
      <c r="O108" s="722">
        <v>826</v>
      </c>
      <c r="P108" s="721"/>
      <c r="Q108" s="723">
        <v>0.81059862610402356</v>
      </c>
      <c r="R108" s="724"/>
      <c r="S108" s="703">
        <v>0</v>
      </c>
      <c r="T108" s="722">
        <v>193</v>
      </c>
      <c r="U108" s="723">
        <v>0.18940137389597644</v>
      </c>
      <c r="V108" s="722">
        <v>138</v>
      </c>
    </row>
    <row r="109" spans="1:22" ht="44" customHeight="1" x14ac:dyDescent="0.2">
      <c r="A109" s="655">
        <v>107</v>
      </c>
      <c r="B109" s="705" t="s">
        <v>37</v>
      </c>
      <c r="C109" s="705" t="s">
        <v>37</v>
      </c>
      <c r="D109" s="258" t="s">
        <v>661</v>
      </c>
      <c r="E109" s="271" t="s">
        <v>29</v>
      </c>
      <c r="F109" s="271" t="s">
        <v>64</v>
      </c>
      <c r="G109" s="271" t="s">
        <v>85</v>
      </c>
      <c r="H109" s="717" t="s">
        <v>662</v>
      </c>
      <c r="I109" s="271" t="s">
        <v>33</v>
      </c>
      <c r="J109" s="705" t="s">
        <v>36</v>
      </c>
      <c r="K109" s="705"/>
      <c r="L109" s="254" t="s">
        <v>34</v>
      </c>
      <c r="M109" s="685">
        <v>759</v>
      </c>
      <c r="N109" s="258" t="s">
        <v>674</v>
      </c>
      <c r="O109" s="708">
        <v>344</v>
      </c>
      <c r="P109" s="708">
        <v>185</v>
      </c>
      <c r="Q109" s="688">
        <v>0.45322793148880103</v>
      </c>
      <c r="R109" s="706"/>
      <c r="S109" s="706"/>
      <c r="T109" s="708">
        <v>415</v>
      </c>
      <c r="U109" s="688">
        <v>0.54677206851119897</v>
      </c>
      <c r="V109" s="707"/>
    </row>
    <row r="110" spans="1:22" ht="46" customHeight="1" x14ac:dyDescent="0.2">
      <c r="A110" s="655">
        <v>108</v>
      </c>
      <c r="B110" s="705" t="s">
        <v>271</v>
      </c>
      <c r="C110" s="705" t="s">
        <v>272</v>
      </c>
      <c r="D110" s="258" t="s">
        <v>273</v>
      </c>
      <c r="E110" s="271" t="s">
        <v>29</v>
      </c>
      <c r="F110" s="271" t="s">
        <v>318</v>
      </c>
      <c r="G110" s="271" t="s">
        <v>153</v>
      </c>
      <c r="H110" s="271" t="s">
        <v>274</v>
      </c>
      <c r="I110" s="271" t="s">
        <v>33</v>
      </c>
      <c r="J110" s="704">
        <v>7.7199074074074071E-3</v>
      </c>
      <c r="K110" s="705">
        <v>2</v>
      </c>
      <c r="L110" s="254" t="s">
        <v>100</v>
      </c>
      <c r="M110" s="685">
        <v>758</v>
      </c>
      <c r="N110" s="258" t="s">
        <v>35</v>
      </c>
      <c r="O110" s="708">
        <v>715</v>
      </c>
      <c r="P110" s="708">
        <v>0</v>
      </c>
      <c r="Q110" s="688">
        <v>0.94</v>
      </c>
      <c r="R110" s="706">
        <v>0</v>
      </c>
      <c r="S110" s="706">
        <v>0</v>
      </c>
      <c r="T110" s="708">
        <v>43</v>
      </c>
      <c r="U110" s="688">
        <v>0.06</v>
      </c>
      <c r="V110" s="707">
        <v>40</v>
      </c>
    </row>
    <row r="111" spans="1:22" ht="187" x14ac:dyDescent="0.2">
      <c r="A111" s="655">
        <v>109</v>
      </c>
      <c r="B111" s="736" t="s">
        <v>37</v>
      </c>
      <c r="C111" s="736" t="s">
        <v>37</v>
      </c>
      <c r="D111" s="736" t="s">
        <v>639</v>
      </c>
      <c r="E111" s="737" t="s">
        <v>29</v>
      </c>
      <c r="F111" s="738" t="s">
        <v>140</v>
      </c>
      <c r="G111" s="737" t="s">
        <v>172</v>
      </c>
      <c r="H111" s="737" t="s">
        <v>640</v>
      </c>
      <c r="I111" s="737" t="s">
        <v>33</v>
      </c>
      <c r="J111" s="739">
        <v>2.8252314814814813E-2</v>
      </c>
      <c r="K111" s="740">
        <v>2</v>
      </c>
      <c r="L111" s="741" t="s">
        <v>34</v>
      </c>
      <c r="M111" s="742">
        <v>696</v>
      </c>
      <c r="N111" s="736" t="s">
        <v>674</v>
      </c>
      <c r="O111" s="743">
        <v>509</v>
      </c>
      <c r="P111" s="736">
        <v>343</v>
      </c>
      <c r="Q111" s="744">
        <v>0.73132183908045978</v>
      </c>
      <c r="R111" s="745"/>
      <c r="S111" s="745"/>
      <c r="T111" s="743">
        <v>187</v>
      </c>
      <c r="U111" s="744">
        <v>0.26867816091954022</v>
      </c>
      <c r="V111" s="743"/>
    </row>
    <row r="112" spans="1:22" x14ac:dyDescent="0.2">
      <c r="A112" s="655">
        <v>110</v>
      </c>
      <c r="B112" s="746" t="s">
        <v>66</v>
      </c>
      <c r="C112" s="746" t="s">
        <v>67</v>
      </c>
      <c r="D112" s="746" t="s">
        <v>275</v>
      </c>
      <c r="E112" s="746" t="s">
        <v>29</v>
      </c>
      <c r="F112" s="746" t="s">
        <v>206</v>
      </c>
      <c r="G112" s="746"/>
      <c r="H112" s="746" t="s">
        <v>276</v>
      </c>
      <c r="I112" s="746" t="s">
        <v>33</v>
      </c>
      <c r="J112" s="746">
        <v>3.6249999999999998E-2</v>
      </c>
      <c r="K112" s="746">
        <v>2</v>
      </c>
      <c r="L112" s="746" t="s">
        <v>34</v>
      </c>
      <c r="M112" s="746">
        <v>392</v>
      </c>
      <c r="N112" s="746" t="s">
        <v>70</v>
      </c>
      <c r="O112" s="746">
        <v>392</v>
      </c>
      <c r="P112" s="746">
        <v>104</v>
      </c>
      <c r="Q112" s="746">
        <v>1</v>
      </c>
      <c r="R112" s="746">
        <v>0</v>
      </c>
      <c r="S112" s="746">
        <v>0</v>
      </c>
      <c r="T112" s="746">
        <v>0</v>
      </c>
      <c r="U112" s="746">
        <v>0</v>
      </c>
      <c r="V112" s="746">
        <v>0</v>
      </c>
    </row>
    <row r="113" spans="13:13" x14ac:dyDescent="0.2">
      <c r="M113" s="735"/>
    </row>
    <row r="115" spans="13:13" x14ac:dyDescent="0.2">
      <c r="M115" s="735"/>
    </row>
  </sheetData>
  <autoFilter ref="A2:W111" xr:uid="{41491E4A-C6B6-F341-A7C6-CF6FC4EF1025}"/>
  <mergeCells count="3">
    <mergeCell ref="J1:Q1"/>
    <mergeCell ref="R1:S1"/>
    <mergeCell ref="T1:V1"/>
  </mergeCells>
  <dataValidations count="19">
    <dataValidation type="list" allowBlank="1" showErrorMessage="1" sqref="G92:G95" xr:uid="{C08AD173-DC6A-BB4F-BF88-71FC36FE0A75}">
      <formula1>INDIRECT(#REF!)</formula1>
    </dataValidation>
    <dataValidation type="list" allowBlank="1" showErrorMessage="1" sqref="G70" xr:uid="{4449F7C1-0D08-1A4B-90E6-B80B3EDFFF60}">
      <formula1>INDIRECT($E$5)</formula1>
    </dataValidation>
    <dataValidation type="list" allowBlank="1" showErrorMessage="1" sqref="G71" xr:uid="{41FD3A4A-CFDE-8249-B81A-DFEFC4CCF874}">
      <formula1>INDIRECT($E$6)</formula1>
    </dataValidation>
    <dataValidation type="list" allowBlank="1" showErrorMessage="1" sqref="G73" xr:uid="{8304C507-7797-AF4E-A911-041A3B1C27A4}">
      <formula1>INDIRECT($E$8)</formula1>
    </dataValidation>
    <dataValidation type="list" allowBlank="1" showErrorMessage="1" sqref="F68:F73 F92:F95" xr:uid="{D7671231-781F-DB4E-AA16-2E89BE6ECC41}">
      <formula1>Kategórie</formula1>
    </dataValidation>
    <dataValidation type="list" allowBlank="1" showErrorMessage="1" sqref="G72" xr:uid="{D8E89E97-A42B-924E-BBDE-A9BB4ACDD216}">
      <formula1>INDIRECT($E$7)</formula1>
    </dataValidation>
    <dataValidation type="list" allowBlank="1" showErrorMessage="1" sqref="G68" xr:uid="{1DD1099B-12A5-534D-BB6A-760CDCD04976}">
      <formula1>INDIRECT($E$3)</formula1>
    </dataValidation>
    <dataValidation type="list" allowBlank="1" showErrorMessage="1" sqref="G69" xr:uid="{80FF81B2-22DD-CD4D-AF64-EA409CA4C6A8}">
      <formula1>INDIRECT($E$4)</formula1>
    </dataValidation>
    <dataValidation type="list" allowBlank="1" showInputMessage="1" showErrorMessage="1" sqref="G47:G51 G53:G54 G44 G41:G42" xr:uid="{C0406EA7-9BBB-5245-A2C0-109A5F723DFD}">
      <formula1>INDIRECT($E$10)</formula1>
    </dataValidation>
    <dataValidation type="list" allowBlank="1" showInputMessage="1" showErrorMessage="1" sqref="G39:G43 G60:G65 G75:G79 G110:G111 G96" xr:uid="{85B70B47-FE70-C84B-AFE8-E2AC4AB362C3}">
      <formula1>INDIRECT(#REF!)</formula1>
    </dataValidation>
    <dataValidation type="list" allowBlank="1" showInputMessage="1" showErrorMessage="1" sqref="G31 G41:G44 G53:G54 G46:G51" xr:uid="{5874F1DE-21FC-A642-AA8A-D90739A1A97F}">
      <formula1>INDIRECT($E$3)</formula1>
    </dataValidation>
    <dataValidation type="list" allowBlank="1" showInputMessage="1" showErrorMessage="1" sqref="G32 G45:G50 G80" xr:uid="{6023D968-06C6-0E40-A31B-5538DFD87183}">
      <formula1>INDIRECT($E$4)</formula1>
    </dataValidation>
    <dataValidation type="list" allowBlank="1" showInputMessage="1" showErrorMessage="1" sqref="G33 G46:G50 G52 G81:G82" xr:uid="{8AD014E1-2226-C04D-9B8C-D9C10CC156E9}">
      <formula1>INDIRECT($E$5)</formula1>
    </dataValidation>
    <dataValidation type="list" allowBlank="1" showInputMessage="1" showErrorMessage="1" sqref="G34 G44 G53:G54 G47:G50 G41:G42 G83" xr:uid="{B22B8E09-3D87-1347-9D44-F5EAF4E2EBAF}">
      <formula1>INDIRECT($E$6)</formula1>
    </dataValidation>
    <dataValidation type="list" allowBlank="1" showInputMessage="1" showErrorMessage="1" sqref="G35 G48 G52 G50 G84" xr:uid="{2614E7B7-3C44-7649-A866-70D65906090C}">
      <formula1>INDIRECT($E$7)</formula1>
    </dataValidation>
    <dataValidation type="list" allowBlank="1" showInputMessage="1" showErrorMessage="1" sqref="G36 G44 G53:G54 G41:G42 G49:G50" xr:uid="{7AB38028-8CA2-EE42-9766-23D2119A449F}">
      <formula1>INDIRECT($E$8)</formula1>
    </dataValidation>
    <dataValidation type="list" allowBlank="1" showInputMessage="1" showErrorMessage="1" sqref="G37" xr:uid="{1A869C13-4348-2F4A-9ECC-A22EB493DC5E}">
      <formula1>INDIRECT($E$9)</formula1>
    </dataValidation>
    <dataValidation type="list" allowBlank="1" showInputMessage="1" showErrorMessage="1" sqref="G38 G42" xr:uid="{4FA649E9-6F85-6347-8AEE-3EF82F06EA6E}">
      <formula1>INDIRECT(F38)</formula1>
    </dataValidation>
    <dataValidation type="list" allowBlank="1" showInputMessage="1" showErrorMessage="1" sqref="F31:F54 F64:F65 F60:F62 F96 F84 F110:F111 F74:F79" xr:uid="{610FF5F7-C34D-1F4F-B0DA-9B6AF96E377A}">
      <formula1>Kategórie</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92BD-C9B7-B64F-8346-07E4996411D0}">
  <dimension ref="A1:AF116"/>
  <sheetViews>
    <sheetView topLeftCell="C1" workbookViewId="0">
      <selection activeCell="D17" sqref="D17"/>
    </sheetView>
  </sheetViews>
  <sheetFormatPr baseColWidth="10" defaultRowHeight="15" x14ac:dyDescent="0.2"/>
  <cols>
    <col min="1" max="1" width="11.5" customWidth="1"/>
    <col min="2" max="2" width="27.83203125" bestFit="1" customWidth="1"/>
    <col min="3" max="3" width="23.6640625" bestFit="1" customWidth="1"/>
    <col min="4" max="4" width="36" customWidth="1"/>
    <col min="6" max="7" width="17.83203125" customWidth="1"/>
    <col min="8" max="8" width="19.6640625" customWidth="1"/>
    <col min="9" max="9" width="18.6640625" customWidth="1"/>
    <col min="10" max="10" width="22.83203125" customWidth="1"/>
    <col min="11" max="11" width="17.6640625" customWidth="1"/>
    <col min="12" max="12" width="21.5" customWidth="1"/>
    <col min="13" max="13" width="24" customWidth="1"/>
    <col min="14" max="14" width="19.1640625" bestFit="1" customWidth="1"/>
    <col min="15" max="15" width="20.33203125" bestFit="1" customWidth="1"/>
    <col min="16" max="16" width="21.33203125" customWidth="1"/>
    <col min="17" max="17" width="24.83203125" customWidth="1"/>
    <col min="18" max="18" width="23.1640625" customWidth="1"/>
    <col min="19" max="19" width="20.83203125" customWidth="1"/>
    <col min="20" max="20" width="15.83203125" customWidth="1"/>
    <col min="21" max="21" width="15.6640625" bestFit="1" customWidth="1"/>
    <col min="22" max="22" width="13.33203125" customWidth="1"/>
    <col min="23" max="23" width="14.6640625" bestFit="1"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632" t="s">
        <v>12</v>
      </c>
      <c r="J2" s="633" t="s">
        <v>13</v>
      </c>
      <c r="K2" s="159" t="s">
        <v>14</v>
      </c>
      <c r="L2" s="159" t="s">
        <v>15</v>
      </c>
      <c r="M2" s="160" t="s">
        <v>16</v>
      </c>
      <c r="N2" s="159" t="s">
        <v>17</v>
      </c>
      <c r="O2" s="159" t="s">
        <v>18</v>
      </c>
      <c r="P2" s="159" t="s">
        <v>19</v>
      </c>
      <c r="Q2" s="161" t="s">
        <v>20</v>
      </c>
      <c r="R2" s="162" t="s">
        <v>21</v>
      </c>
      <c r="S2" s="162" t="s">
        <v>22</v>
      </c>
      <c r="T2" s="162" t="s">
        <v>23</v>
      </c>
      <c r="U2" s="162" t="s">
        <v>24</v>
      </c>
      <c r="V2" s="163" t="s">
        <v>25</v>
      </c>
      <c r="W2" s="515"/>
      <c r="X2" s="73"/>
      <c r="Y2" s="36"/>
      <c r="Z2" s="36"/>
      <c r="AA2" s="36"/>
      <c r="AB2" s="36"/>
      <c r="AC2" s="36"/>
      <c r="AD2" s="36"/>
      <c r="AE2" s="36"/>
      <c r="AF2" s="36"/>
    </row>
    <row r="3" spans="1:32" s="631" customFormat="1" ht="16" customHeight="1" x14ac:dyDescent="0.2">
      <c r="A3" s="634">
        <v>1</v>
      </c>
      <c r="B3" s="634" t="s">
        <v>524</v>
      </c>
      <c r="C3" s="634" t="s">
        <v>554</v>
      </c>
      <c r="D3" s="634" t="s">
        <v>288</v>
      </c>
      <c r="E3" s="634" t="s">
        <v>29</v>
      </c>
      <c r="F3" s="634" t="s">
        <v>64</v>
      </c>
      <c r="G3" s="634"/>
      <c r="H3" s="634" t="s">
        <v>558</v>
      </c>
      <c r="I3" s="634" t="s">
        <v>557</v>
      </c>
      <c r="J3" s="640">
        <v>1.105324074074074E-2</v>
      </c>
      <c r="K3" s="634">
        <v>5</v>
      </c>
      <c r="L3" s="634" t="s">
        <v>34</v>
      </c>
      <c r="M3" s="662">
        <v>1793591</v>
      </c>
      <c r="N3" s="634" t="s">
        <v>47</v>
      </c>
      <c r="O3" s="662">
        <v>80836</v>
      </c>
      <c r="P3" s="662">
        <v>63741</v>
      </c>
      <c r="Q3" s="635">
        <v>4.5069360852056012E-2</v>
      </c>
      <c r="R3" s="634">
        <v>0</v>
      </c>
      <c r="S3" s="636">
        <v>0</v>
      </c>
      <c r="T3" s="634">
        <v>1712755</v>
      </c>
      <c r="U3" s="636">
        <v>0.95493063914794396</v>
      </c>
      <c r="V3" s="662">
        <v>367368</v>
      </c>
    </row>
    <row r="4" spans="1:32" s="631" customFormat="1" ht="16" customHeight="1" x14ac:dyDescent="0.2">
      <c r="A4" s="634">
        <v>2</v>
      </c>
      <c r="B4" s="618" t="s">
        <v>667</v>
      </c>
      <c r="C4" s="618" t="s">
        <v>27</v>
      </c>
      <c r="D4" s="618" t="s">
        <v>28</v>
      </c>
      <c r="E4" s="617" t="s">
        <v>29</v>
      </c>
      <c r="F4" s="617" t="s">
        <v>30</v>
      </c>
      <c r="G4" s="617" t="s">
        <v>31</v>
      </c>
      <c r="H4" s="617" t="s">
        <v>32</v>
      </c>
      <c r="I4" s="617" t="s">
        <v>33</v>
      </c>
      <c r="J4" s="663">
        <v>2.0162037037037037E-2</v>
      </c>
      <c r="K4" s="621">
        <v>31</v>
      </c>
      <c r="L4" s="617" t="s">
        <v>34</v>
      </c>
      <c r="M4" s="622">
        <v>1145125</v>
      </c>
      <c r="N4" s="617" t="s">
        <v>35</v>
      </c>
      <c r="O4" s="664">
        <v>902820</v>
      </c>
      <c r="P4" s="665" t="s">
        <v>36</v>
      </c>
      <c r="Q4" s="666">
        <v>0.78840301277153146</v>
      </c>
      <c r="R4" s="667"/>
      <c r="S4" s="668"/>
      <c r="T4" s="622">
        <v>242305</v>
      </c>
      <c r="U4" s="666">
        <v>0.21159698722846851</v>
      </c>
      <c r="V4" s="669"/>
    </row>
    <row r="5" spans="1:32" s="631" customFormat="1" ht="16" customHeight="1" x14ac:dyDescent="0.2">
      <c r="A5" s="634">
        <v>3</v>
      </c>
      <c r="B5" s="634" t="s">
        <v>55</v>
      </c>
      <c r="C5" s="634" t="s">
        <v>56</v>
      </c>
      <c r="D5" s="634" t="s">
        <v>508</v>
      </c>
      <c r="E5" s="634" t="s">
        <v>29</v>
      </c>
      <c r="F5" s="634" t="s">
        <v>30</v>
      </c>
      <c r="G5" s="634" t="s">
        <v>31</v>
      </c>
      <c r="H5" s="634" t="s">
        <v>76</v>
      </c>
      <c r="I5" s="634" t="s">
        <v>33</v>
      </c>
      <c r="J5" s="640">
        <v>3.1370967743055554E-2</v>
      </c>
      <c r="K5" s="634">
        <v>31</v>
      </c>
      <c r="L5" s="634" t="s">
        <v>34</v>
      </c>
      <c r="M5" s="670">
        <v>937156</v>
      </c>
      <c r="N5" s="634" t="s">
        <v>59</v>
      </c>
      <c r="O5" s="662">
        <v>412629</v>
      </c>
      <c r="P5" s="662">
        <v>165051</v>
      </c>
      <c r="Q5" s="635">
        <v>0.44029916043860362</v>
      </c>
      <c r="R5" s="634">
        <v>51838</v>
      </c>
      <c r="S5" s="636">
        <v>5.5314163276978433E-2</v>
      </c>
      <c r="T5" s="634">
        <v>472689</v>
      </c>
      <c r="U5" s="636">
        <v>0.50438667628441791</v>
      </c>
      <c r="V5" s="662">
        <v>163094</v>
      </c>
    </row>
    <row r="6" spans="1:32" s="631" customFormat="1" ht="16" customHeight="1" x14ac:dyDescent="0.2">
      <c r="A6" s="634">
        <v>4</v>
      </c>
      <c r="B6" s="618" t="s">
        <v>26</v>
      </c>
      <c r="C6" s="618" t="s">
        <v>27</v>
      </c>
      <c r="D6" s="618" t="s">
        <v>63</v>
      </c>
      <c r="E6" s="617" t="s">
        <v>29</v>
      </c>
      <c r="F6" s="617" t="s">
        <v>64</v>
      </c>
      <c r="G6" s="617" t="s">
        <v>36</v>
      </c>
      <c r="H6" s="618" t="s">
        <v>65</v>
      </c>
      <c r="I6" s="617" t="s">
        <v>33</v>
      </c>
      <c r="J6" s="671">
        <v>1.5219907407407409E-2</v>
      </c>
      <c r="K6" s="634">
        <v>9</v>
      </c>
      <c r="L6" s="617" t="s">
        <v>34</v>
      </c>
      <c r="M6" s="622">
        <v>719870</v>
      </c>
      <c r="N6" s="617" t="s">
        <v>42</v>
      </c>
      <c r="O6" s="664">
        <v>492309</v>
      </c>
      <c r="P6" s="665">
        <v>235956</v>
      </c>
      <c r="Q6" s="672">
        <v>0.6838859794129496</v>
      </c>
      <c r="R6" s="673"/>
      <c r="S6" s="674"/>
      <c r="T6" s="630">
        <v>227561</v>
      </c>
      <c r="U6" s="672">
        <v>0.31611402058705046</v>
      </c>
      <c r="V6" s="669"/>
    </row>
    <row r="7" spans="1:32" s="631" customFormat="1" ht="16" customHeight="1" x14ac:dyDescent="0.2">
      <c r="A7" s="634">
        <v>5</v>
      </c>
      <c r="B7" s="634" t="s">
        <v>48</v>
      </c>
      <c r="C7" s="634" t="s">
        <v>49</v>
      </c>
      <c r="D7" s="634" t="s">
        <v>118</v>
      </c>
      <c r="E7" s="634" t="s">
        <v>29</v>
      </c>
      <c r="F7" s="634" t="s">
        <v>30</v>
      </c>
      <c r="G7" s="634" t="s">
        <v>98</v>
      </c>
      <c r="H7" s="634" t="s">
        <v>120</v>
      </c>
      <c r="I7" s="634" t="s">
        <v>33</v>
      </c>
      <c r="J7" s="640">
        <v>2.7233796296296298E-2</v>
      </c>
      <c r="K7" s="634">
        <v>23</v>
      </c>
      <c r="L7" s="634" t="s">
        <v>53</v>
      </c>
      <c r="M7" s="662">
        <v>702352</v>
      </c>
      <c r="N7" s="634" t="s">
        <v>87</v>
      </c>
      <c r="O7" s="662">
        <v>372900</v>
      </c>
      <c r="P7" s="662"/>
      <c r="Q7" s="635">
        <v>0.53093035970567459</v>
      </c>
      <c r="R7" s="634"/>
      <c r="S7" s="636">
        <v>0</v>
      </c>
      <c r="T7" s="634">
        <v>329452</v>
      </c>
      <c r="U7" s="636">
        <v>0.46906964029432535</v>
      </c>
      <c r="V7" s="662">
        <v>152523</v>
      </c>
    </row>
    <row r="8" spans="1:32" ht="16" customHeight="1" x14ac:dyDescent="0.2">
      <c r="A8" s="652">
        <v>6</v>
      </c>
      <c r="B8" s="652" t="s">
        <v>55</v>
      </c>
      <c r="C8" s="652" t="s">
        <v>56</v>
      </c>
      <c r="D8" s="652" t="s">
        <v>57</v>
      </c>
      <c r="E8" s="652" t="s">
        <v>29</v>
      </c>
      <c r="F8" s="661" t="s">
        <v>30</v>
      </c>
      <c r="G8" s="652" t="s">
        <v>31</v>
      </c>
      <c r="H8" s="652" t="s">
        <v>696</v>
      </c>
      <c r="I8" s="652" t="s">
        <v>33</v>
      </c>
      <c r="J8" s="639">
        <v>8.7361857824074067E-3</v>
      </c>
      <c r="K8" s="652">
        <v>31</v>
      </c>
      <c r="L8" s="652" t="s">
        <v>34</v>
      </c>
      <c r="M8" s="656">
        <v>561018</v>
      </c>
      <c r="N8" s="652" t="s">
        <v>59</v>
      </c>
      <c r="O8" s="658">
        <v>328480</v>
      </c>
      <c r="P8" s="658">
        <v>131392</v>
      </c>
      <c r="Q8" s="653">
        <v>0.58550706037952438</v>
      </c>
      <c r="R8" s="652">
        <v>66210</v>
      </c>
      <c r="S8" s="654">
        <v>0.11801760371324985</v>
      </c>
      <c r="T8" s="652">
        <v>166328</v>
      </c>
      <c r="U8" s="654">
        <v>0.2964753359072258</v>
      </c>
      <c r="V8" s="658">
        <v>39420.882776271996</v>
      </c>
      <c r="W8" s="655"/>
    </row>
    <row r="9" spans="1:32" ht="16" customHeight="1" x14ac:dyDescent="0.2">
      <c r="A9" s="652">
        <v>7</v>
      </c>
      <c r="B9" s="440" t="s">
        <v>37</v>
      </c>
      <c r="C9" s="440" t="s">
        <v>37</v>
      </c>
      <c r="D9" s="440" t="s">
        <v>611</v>
      </c>
      <c r="E9" s="440" t="s">
        <v>29</v>
      </c>
      <c r="F9" s="642" t="s">
        <v>300</v>
      </c>
      <c r="G9" s="440"/>
      <c r="H9" s="440" t="s">
        <v>40</v>
      </c>
      <c r="I9" s="440" t="s">
        <v>33</v>
      </c>
      <c r="J9" s="639">
        <v>1.834490740740741E-2</v>
      </c>
      <c r="K9" s="440">
        <v>4</v>
      </c>
      <c r="L9" s="440" t="s">
        <v>34</v>
      </c>
      <c r="M9" s="442">
        <v>530417</v>
      </c>
      <c r="N9" s="440" t="s">
        <v>674</v>
      </c>
      <c r="O9" s="442">
        <v>488233</v>
      </c>
      <c r="P9" s="442">
        <v>209222</v>
      </c>
      <c r="Q9" s="444">
        <v>0.92047012067863587</v>
      </c>
      <c r="R9" s="440"/>
      <c r="S9" s="637"/>
      <c r="T9" s="440">
        <v>42184</v>
      </c>
      <c r="U9" s="637">
        <v>7.9529879321364128E-2</v>
      </c>
      <c r="V9" s="442"/>
    </row>
    <row r="10" spans="1:32" ht="16" customHeight="1" x14ac:dyDescent="0.2">
      <c r="A10" s="652">
        <v>8</v>
      </c>
      <c r="B10" s="440" t="s">
        <v>66</v>
      </c>
      <c r="C10" s="440" t="s">
        <v>67</v>
      </c>
      <c r="D10" s="440" t="s">
        <v>68</v>
      </c>
      <c r="E10" s="440" t="s">
        <v>29</v>
      </c>
      <c r="F10" s="642" t="s">
        <v>64</v>
      </c>
      <c r="G10" s="440" t="s">
        <v>85</v>
      </c>
      <c r="H10" s="440" t="s">
        <v>69</v>
      </c>
      <c r="I10" s="440" t="s">
        <v>33</v>
      </c>
      <c r="J10" s="639">
        <v>2.5659722222222223E-2</v>
      </c>
      <c r="K10" s="440">
        <v>4</v>
      </c>
      <c r="L10" s="440" t="s">
        <v>34</v>
      </c>
      <c r="M10" s="442">
        <v>447083</v>
      </c>
      <c r="N10" s="440" t="s">
        <v>544</v>
      </c>
      <c r="O10" s="442">
        <v>261583</v>
      </c>
      <c r="P10" s="442">
        <v>27857</v>
      </c>
      <c r="Q10" s="444">
        <v>0.58508822746559364</v>
      </c>
      <c r="R10" s="440">
        <v>0</v>
      </c>
      <c r="S10" s="637">
        <v>0</v>
      </c>
      <c r="T10" s="440">
        <v>185500</v>
      </c>
      <c r="U10" s="637">
        <v>0.41491177253440636</v>
      </c>
      <c r="V10" s="442">
        <v>68400</v>
      </c>
    </row>
    <row r="11" spans="1:32" ht="16" customHeight="1" x14ac:dyDescent="0.2">
      <c r="A11" s="652">
        <v>9</v>
      </c>
      <c r="B11" s="652" t="s">
        <v>55</v>
      </c>
      <c r="C11" s="652" t="s">
        <v>56</v>
      </c>
      <c r="D11" s="652" t="s">
        <v>509</v>
      </c>
      <c r="E11" s="652" t="s">
        <v>29</v>
      </c>
      <c r="F11" s="661" t="s">
        <v>30</v>
      </c>
      <c r="G11" s="652" t="s">
        <v>31</v>
      </c>
      <c r="H11" s="652" t="s">
        <v>74</v>
      </c>
      <c r="I11" s="652" t="s">
        <v>33</v>
      </c>
      <c r="J11" s="639">
        <v>1.2343750000000001E-2</v>
      </c>
      <c r="K11" s="652">
        <v>34</v>
      </c>
      <c r="L11" s="652" t="s">
        <v>34</v>
      </c>
      <c r="M11" s="656">
        <v>388162</v>
      </c>
      <c r="N11" s="652" t="s">
        <v>59</v>
      </c>
      <c r="O11" s="658">
        <v>243151</v>
      </c>
      <c r="P11" s="658">
        <v>97260</v>
      </c>
      <c r="Q11" s="653">
        <v>0.62641629010567756</v>
      </c>
      <c r="R11" s="652">
        <v>50984</v>
      </c>
      <c r="S11" s="654">
        <v>0.1313472210056626</v>
      </c>
      <c r="T11" s="652">
        <v>94027</v>
      </c>
      <c r="U11" s="654">
        <v>0.2422364888886599</v>
      </c>
      <c r="V11" s="658">
        <v>33530.647284910097</v>
      </c>
      <c r="W11" s="655"/>
    </row>
    <row r="12" spans="1:32" ht="16" customHeight="1" x14ac:dyDescent="0.2">
      <c r="A12" s="652">
        <v>10</v>
      </c>
      <c r="B12" s="440" t="s">
        <v>48</v>
      </c>
      <c r="C12" s="440" t="s">
        <v>49</v>
      </c>
      <c r="D12" s="440" t="s">
        <v>50</v>
      </c>
      <c r="E12" s="440"/>
      <c r="F12" s="642" t="s">
        <v>300</v>
      </c>
      <c r="G12" s="440"/>
      <c r="H12" s="440" t="s">
        <v>51</v>
      </c>
      <c r="I12" s="440" t="s">
        <v>531</v>
      </c>
      <c r="J12" s="639">
        <v>3.2581018518518516E-2</v>
      </c>
      <c r="K12" s="440">
        <v>1</v>
      </c>
      <c r="L12" s="440" t="s">
        <v>53</v>
      </c>
      <c r="M12" s="442">
        <v>340464</v>
      </c>
      <c r="N12" s="440" t="s">
        <v>87</v>
      </c>
      <c r="O12" s="442">
        <v>237904</v>
      </c>
      <c r="P12" s="442"/>
      <c r="Q12" s="444">
        <v>0.69876403966351808</v>
      </c>
      <c r="R12" s="440"/>
      <c r="S12" s="637">
        <v>0</v>
      </c>
      <c r="T12" s="440">
        <v>102560</v>
      </c>
      <c r="U12" s="637">
        <v>0.30123596033648198</v>
      </c>
      <c r="V12" s="442">
        <v>23090</v>
      </c>
    </row>
    <row r="13" spans="1:32" ht="16" customHeight="1" x14ac:dyDescent="0.2">
      <c r="A13" s="652">
        <v>11</v>
      </c>
      <c r="B13" s="440" t="s">
        <v>524</v>
      </c>
      <c r="C13" s="440" t="s">
        <v>554</v>
      </c>
      <c r="D13" s="440" t="s">
        <v>555</v>
      </c>
      <c r="E13" s="440" t="s">
        <v>29</v>
      </c>
      <c r="F13" s="642" t="s">
        <v>30</v>
      </c>
      <c r="G13" s="440"/>
      <c r="H13" s="440" t="s">
        <v>556</v>
      </c>
      <c r="I13" s="440" t="s">
        <v>557</v>
      </c>
      <c r="J13" s="639">
        <v>4.9918981481481481E-2</v>
      </c>
      <c r="K13" s="440">
        <v>4</v>
      </c>
      <c r="L13" s="440" t="s">
        <v>34</v>
      </c>
      <c r="M13" s="442">
        <v>252540</v>
      </c>
      <c r="N13" s="440" t="s">
        <v>47</v>
      </c>
      <c r="O13" s="442">
        <v>90347</v>
      </c>
      <c r="P13" s="442">
        <v>60711</v>
      </c>
      <c r="Q13" s="444">
        <v>0.35775322721153086</v>
      </c>
      <c r="R13" s="440">
        <v>0</v>
      </c>
      <c r="S13" s="637">
        <v>0</v>
      </c>
      <c r="T13" s="440">
        <v>162193</v>
      </c>
      <c r="U13" s="637">
        <v>0.6422467727884692</v>
      </c>
      <c r="V13" s="442">
        <v>44438</v>
      </c>
    </row>
    <row r="14" spans="1:32" ht="16" customHeight="1" x14ac:dyDescent="0.2">
      <c r="A14" s="652">
        <v>12</v>
      </c>
      <c r="B14" s="142" t="s">
        <v>26</v>
      </c>
      <c r="C14" s="142" t="s">
        <v>27</v>
      </c>
      <c r="D14" s="142" t="s">
        <v>525</v>
      </c>
      <c r="E14" s="143" t="s">
        <v>29</v>
      </c>
      <c r="F14" s="143" t="s">
        <v>30</v>
      </c>
      <c r="G14" s="143" t="s">
        <v>36</v>
      </c>
      <c r="H14" s="143" t="s">
        <v>526</v>
      </c>
      <c r="I14" s="143" t="s">
        <v>33</v>
      </c>
      <c r="J14" s="441">
        <v>2.6724537037037036E-2</v>
      </c>
      <c r="K14" s="440">
        <v>9</v>
      </c>
      <c r="L14" s="143" t="s">
        <v>34</v>
      </c>
      <c r="M14" s="643">
        <v>251888</v>
      </c>
      <c r="N14" s="143" t="s">
        <v>42</v>
      </c>
      <c r="O14" s="208">
        <v>64571</v>
      </c>
      <c r="P14" s="657">
        <v>40652</v>
      </c>
      <c r="Q14" s="646">
        <v>0.25634805945499589</v>
      </c>
      <c r="R14" s="647"/>
      <c r="S14" s="648"/>
      <c r="T14" s="641">
        <v>187317</v>
      </c>
      <c r="U14" s="646">
        <v>0.74365194054500416</v>
      </c>
      <c r="V14" s="645"/>
    </row>
    <row r="15" spans="1:32" ht="16" customHeight="1" x14ac:dyDescent="0.2">
      <c r="A15" s="652">
        <v>13</v>
      </c>
      <c r="B15" s="440" t="s">
        <v>37</v>
      </c>
      <c r="C15" s="440" t="s">
        <v>37</v>
      </c>
      <c r="D15" s="440" t="s">
        <v>613</v>
      </c>
      <c r="E15" s="440" t="s">
        <v>29</v>
      </c>
      <c r="F15" s="642" t="s">
        <v>64</v>
      </c>
      <c r="G15" s="440"/>
      <c r="H15" s="440" t="s">
        <v>93</v>
      </c>
      <c r="I15" s="440" t="s">
        <v>33</v>
      </c>
      <c r="J15" s="639"/>
      <c r="K15" s="440"/>
      <c r="L15" s="440" t="s">
        <v>34</v>
      </c>
      <c r="M15" s="442">
        <v>236517</v>
      </c>
      <c r="N15" s="440" t="s">
        <v>674</v>
      </c>
      <c r="O15" s="442">
        <v>164083</v>
      </c>
      <c r="P15" s="442">
        <v>68021</v>
      </c>
      <c r="Q15" s="444">
        <v>0.69374717250768447</v>
      </c>
      <c r="R15" s="440"/>
      <c r="S15" s="637"/>
      <c r="T15" s="440">
        <v>72434</v>
      </c>
      <c r="U15" s="637">
        <v>0.30625282749231558</v>
      </c>
      <c r="V15" s="442"/>
    </row>
    <row r="16" spans="1:32" ht="16" customHeight="1" x14ac:dyDescent="0.2">
      <c r="A16" s="652">
        <v>14</v>
      </c>
      <c r="B16" s="440" t="s">
        <v>48</v>
      </c>
      <c r="C16" s="440" t="s">
        <v>49</v>
      </c>
      <c r="D16" s="440" t="s">
        <v>79</v>
      </c>
      <c r="E16" s="440"/>
      <c r="F16" s="642" t="s">
        <v>80</v>
      </c>
      <c r="G16" s="440" t="s">
        <v>81</v>
      </c>
      <c r="H16" s="440" t="s">
        <v>82</v>
      </c>
      <c r="I16" s="440" t="s">
        <v>531</v>
      </c>
      <c r="J16" s="639">
        <v>3.0300925925925926E-2</v>
      </c>
      <c r="K16" s="440">
        <v>1</v>
      </c>
      <c r="L16" s="440" t="s">
        <v>53</v>
      </c>
      <c r="M16" s="442">
        <v>236400</v>
      </c>
      <c r="N16" s="440" t="s">
        <v>87</v>
      </c>
      <c r="O16" s="442">
        <v>174389</v>
      </c>
      <c r="P16" s="442"/>
      <c r="Q16" s="444">
        <v>0.73768612521150589</v>
      </c>
      <c r="R16" s="440"/>
      <c r="S16" s="637">
        <v>0</v>
      </c>
      <c r="T16" s="440">
        <v>62011</v>
      </c>
      <c r="U16" s="637">
        <v>0.26231387478849405</v>
      </c>
      <c r="V16" s="442">
        <v>12517</v>
      </c>
    </row>
    <row r="17" spans="1:22" ht="16" customHeight="1" x14ac:dyDescent="0.2">
      <c r="A17" s="652">
        <v>15</v>
      </c>
      <c r="B17" s="440" t="s">
        <v>524</v>
      </c>
      <c r="C17" s="440" t="s">
        <v>554</v>
      </c>
      <c r="D17" s="440" t="s">
        <v>562</v>
      </c>
      <c r="E17" s="440" t="s">
        <v>29</v>
      </c>
      <c r="F17" s="642" t="s">
        <v>30</v>
      </c>
      <c r="G17" s="440"/>
      <c r="H17" s="440" t="s">
        <v>563</v>
      </c>
      <c r="I17" s="440" t="s">
        <v>557</v>
      </c>
      <c r="J17" s="639">
        <v>1.9120370370370371E-2</v>
      </c>
      <c r="K17" s="440">
        <v>24</v>
      </c>
      <c r="L17" s="440" t="s">
        <v>34</v>
      </c>
      <c r="M17" s="442">
        <v>220338</v>
      </c>
      <c r="N17" s="440" t="s">
        <v>47</v>
      </c>
      <c r="O17" s="442">
        <v>103113</v>
      </c>
      <c r="P17" s="442">
        <v>91051</v>
      </c>
      <c r="Q17" s="444">
        <v>0.4679764725104158</v>
      </c>
      <c r="R17" s="440">
        <v>0</v>
      </c>
      <c r="S17" s="637">
        <v>0</v>
      </c>
      <c r="T17" s="440">
        <v>117225</v>
      </c>
      <c r="U17" s="637">
        <v>0.53202352748958415</v>
      </c>
      <c r="V17" s="442">
        <v>57545</v>
      </c>
    </row>
    <row r="18" spans="1:22" ht="16" customHeight="1" x14ac:dyDescent="0.2">
      <c r="A18" s="652">
        <v>16</v>
      </c>
      <c r="B18" s="142" t="s">
        <v>26</v>
      </c>
      <c r="C18" s="142" t="s">
        <v>27</v>
      </c>
      <c r="D18" s="142" t="s">
        <v>77</v>
      </c>
      <c r="E18" s="143" t="s">
        <v>29</v>
      </c>
      <c r="F18" s="143" t="s">
        <v>30</v>
      </c>
      <c r="G18" s="143" t="s">
        <v>31</v>
      </c>
      <c r="H18" s="143" t="s">
        <v>78</v>
      </c>
      <c r="I18" s="143" t="s">
        <v>33</v>
      </c>
      <c r="J18" s="441">
        <v>1.113425925925926E-2</v>
      </c>
      <c r="K18" s="440">
        <v>27</v>
      </c>
      <c r="L18" s="143" t="s">
        <v>34</v>
      </c>
      <c r="M18" s="643">
        <v>219945</v>
      </c>
      <c r="N18" s="143" t="s">
        <v>42</v>
      </c>
      <c r="O18" s="208">
        <v>179888</v>
      </c>
      <c r="P18" s="657">
        <v>106211</v>
      </c>
      <c r="Q18" s="646">
        <v>0.81787719657187019</v>
      </c>
      <c r="R18" s="647"/>
      <c r="S18" s="648"/>
      <c r="T18" s="641">
        <v>40057</v>
      </c>
      <c r="U18" s="646">
        <v>0.18212280342812975</v>
      </c>
      <c r="V18" s="645"/>
    </row>
    <row r="19" spans="1:22" ht="16" customHeight="1" x14ac:dyDescent="0.2">
      <c r="A19" s="652">
        <v>17</v>
      </c>
      <c r="B19" s="440" t="s">
        <v>524</v>
      </c>
      <c r="C19" s="440" t="s">
        <v>554</v>
      </c>
      <c r="D19" s="440" t="s">
        <v>286</v>
      </c>
      <c r="E19" s="440" t="s">
        <v>29</v>
      </c>
      <c r="F19" s="642" t="s">
        <v>30</v>
      </c>
      <c r="G19" s="440"/>
      <c r="H19" s="440" t="s">
        <v>565</v>
      </c>
      <c r="I19" s="440" t="s">
        <v>557</v>
      </c>
      <c r="J19" s="639">
        <v>2.824074074074074E-2</v>
      </c>
      <c r="K19" s="440">
        <v>23</v>
      </c>
      <c r="L19" s="440" t="s">
        <v>34</v>
      </c>
      <c r="M19" s="442">
        <v>200468</v>
      </c>
      <c r="N19" s="440" t="s">
        <v>47</v>
      </c>
      <c r="O19" s="442">
        <v>92713</v>
      </c>
      <c r="P19" s="442">
        <v>83818</v>
      </c>
      <c r="Q19" s="444">
        <v>0.46248279027076639</v>
      </c>
      <c r="R19" s="440">
        <v>0</v>
      </c>
      <c r="S19" s="637">
        <v>0</v>
      </c>
      <c r="T19" s="440">
        <v>107755</v>
      </c>
      <c r="U19" s="637">
        <v>0.53751720972923356</v>
      </c>
      <c r="V19" s="442">
        <v>48295</v>
      </c>
    </row>
    <row r="20" spans="1:22" ht="16" customHeight="1" x14ac:dyDescent="0.2">
      <c r="A20" s="652">
        <v>18</v>
      </c>
      <c r="B20" s="142" t="s">
        <v>26</v>
      </c>
      <c r="C20" s="142" t="s">
        <v>27</v>
      </c>
      <c r="D20" s="142" t="s">
        <v>71</v>
      </c>
      <c r="E20" s="143" t="s">
        <v>29</v>
      </c>
      <c r="F20" s="143" t="s">
        <v>30</v>
      </c>
      <c r="G20" s="143"/>
      <c r="H20" s="143" t="s">
        <v>72</v>
      </c>
      <c r="I20" s="143" t="s">
        <v>33</v>
      </c>
      <c r="J20" s="441">
        <v>4.0613425925925928E-2</v>
      </c>
      <c r="K20" s="440">
        <v>3</v>
      </c>
      <c r="L20" s="143" t="s">
        <v>34</v>
      </c>
      <c r="M20" s="643">
        <v>184042</v>
      </c>
      <c r="N20" s="143" t="s">
        <v>35</v>
      </c>
      <c r="O20" s="208">
        <v>81414</v>
      </c>
      <c r="P20" s="657" t="s">
        <v>36</v>
      </c>
      <c r="Q20" s="649">
        <v>0.44236641636148272</v>
      </c>
      <c r="R20" s="647"/>
      <c r="S20" s="648"/>
      <c r="T20" s="641">
        <v>102628</v>
      </c>
      <c r="U20" s="646">
        <v>0.55763358363851734</v>
      </c>
      <c r="V20" s="645"/>
    </row>
    <row r="21" spans="1:22" ht="16" customHeight="1" x14ac:dyDescent="0.2">
      <c r="A21" s="652">
        <v>19</v>
      </c>
      <c r="B21" s="440" t="s">
        <v>66</v>
      </c>
      <c r="C21" s="440" t="s">
        <v>67</v>
      </c>
      <c r="D21" s="440" t="s">
        <v>591</v>
      </c>
      <c r="E21" s="440" t="s">
        <v>29</v>
      </c>
      <c r="F21" s="642" t="s">
        <v>64</v>
      </c>
      <c r="G21" s="440"/>
      <c r="H21" s="440" t="s">
        <v>592</v>
      </c>
      <c r="I21" s="440" t="s">
        <v>33</v>
      </c>
      <c r="J21" s="639">
        <v>0</v>
      </c>
      <c r="K21" s="440">
        <v>0</v>
      </c>
      <c r="L21" s="440" t="s">
        <v>34</v>
      </c>
      <c r="M21" s="442">
        <v>180879</v>
      </c>
      <c r="N21" s="440" t="s">
        <v>544</v>
      </c>
      <c r="O21" s="442">
        <v>3379</v>
      </c>
      <c r="P21" s="442">
        <v>1087</v>
      </c>
      <c r="Q21" s="444">
        <v>1.8680996688393899E-2</v>
      </c>
      <c r="R21" s="440">
        <v>0</v>
      </c>
      <c r="S21" s="637">
        <v>0</v>
      </c>
      <c r="T21" s="440">
        <v>177500</v>
      </c>
      <c r="U21" s="637">
        <v>0.98131900331160615</v>
      </c>
      <c r="V21" s="442">
        <v>72400</v>
      </c>
    </row>
    <row r="22" spans="1:22" ht="16" customHeight="1" x14ac:dyDescent="0.2">
      <c r="A22" s="652">
        <v>20</v>
      </c>
      <c r="B22" s="440" t="s">
        <v>26</v>
      </c>
      <c r="C22" s="440" t="s">
        <v>27</v>
      </c>
      <c r="D22" s="440" t="s">
        <v>139</v>
      </c>
      <c r="E22" s="143" t="s">
        <v>29</v>
      </c>
      <c r="F22" s="642" t="s">
        <v>140</v>
      </c>
      <c r="G22" s="642" t="s">
        <v>36</v>
      </c>
      <c r="H22" s="142" t="s">
        <v>141</v>
      </c>
      <c r="I22" s="440" t="s">
        <v>33</v>
      </c>
      <c r="J22" s="441">
        <v>3.3287037037037039E-2</v>
      </c>
      <c r="K22" s="440">
        <v>4</v>
      </c>
      <c r="L22" s="143" t="s">
        <v>34</v>
      </c>
      <c r="M22" s="643">
        <v>161113</v>
      </c>
      <c r="N22" s="143" t="s">
        <v>42</v>
      </c>
      <c r="O22" s="208">
        <v>67991</v>
      </c>
      <c r="P22" s="659">
        <v>54205</v>
      </c>
      <c r="Q22" s="650">
        <v>0.42200815576644962</v>
      </c>
      <c r="R22" s="647"/>
      <c r="S22" s="648"/>
      <c r="T22" s="641">
        <v>93122</v>
      </c>
      <c r="U22" s="646">
        <v>0.57799184423355032</v>
      </c>
      <c r="V22" s="645"/>
    </row>
    <row r="23" spans="1:22" ht="16" customHeight="1" x14ac:dyDescent="0.2">
      <c r="A23" s="652">
        <v>21</v>
      </c>
      <c r="B23" s="440" t="s">
        <v>37</v>
      </c>
      <c r="C23" s="440" t="s">
        <v>37</v>
      </c>
      <c r="D23" s="440" t="s">
        <v>612</v>
      </c>
      <c r="E23" s="440" t="s">
        <v>29</v>
      </c>
      <c r="F23" s="642" t="s">
        <v>602</v>
      </c>
      <c r="G23" s="440"/>
      <c r="H23" s="440" t="s">
        <v>550</v>
      </c>
      <c r="I23" s="440" t="s">
        <v>33</v>
      </c>
      <c r="J23" s="639">
        <v>3.1863425925925927E-2</v>
      </c>
      <c r="K23" s="440">
        <v>4</v>
      </c>
      <c r="L23" s="440" t="s">
        <v>34</v>
      </c>
      <c r="M23" s="442">
        <v>151569</v>
      </c>
      <c r="N23" s="440" t="s">
        <v>674</v>
      </c>
      <c r="O23" s="442">
        <v>147273</v>
      </c>
      <c r="P23" s="442">
        <v>75225</v>
      </c>
      <c r="Q23" s="444">
        <v>0.97165647328939297</v>
      </c>
      <c r="R23" s="440"/>
      <c r="S23" s="637"/>
      <c r="T23" s="440">
        <v>4296</v>
      </c>
      <c r="U23" s="637">
        <v>2.834352671060705E-2</v>
      </c>
      <c r="V23" s="442"/>
    </row>
    <row r="24" spans="1:22" ht="16" customHeight="1" x14ac:dyDescent="0.2">
      <c r="A24" s="652">
        <v>22</v>
      </c>
      <c r="B24" s="440" t="s">
        <v>524</v>
      </c>
      <c r="C24" s="440" t="s">
        <v>554</v>
      </c>
      <c r="D24" s="440" t="s">
        <v>566</v>
      </c>
      <c r="E24" s="440" t="s">
        <v>29</v>
      </c>
      <c r="F24" s="642" t="s">
        <v>30</v>
      </c>
      <c r="G24" s="440"/>
      <c r="H24" s="440" t="s">
        <v>564</v>
      </c>
      <c r="I24" s="440" t="s">
        <v>557</v>
      </c>
      <c r="J24" s="639">
        <v>2.8761574074074075E-2</v>
      </c>
      <c r="K24" s="440">
        <v>7</v>
      </c>
      <c r="L24" s="440" t="s">
        <v>34</v>
      </c>
      <c r="M24" s="442">
        <v>148336</v>
      </c>
      <c r="N24" s="440" t="s">
        <v>47</v>
      </c>
      <c r="O24" s="442">
        <v>41513</v>
      </c>
      <c r="P24" s="442">
        <v>34748</v>
      </c>
      <c r="Q24" s="444">
        <v>0.27985789019523244</v>
      </c>
      <c r="R24" s="440">
        <v>0</v>
      </c>
      <c r="S24" s="637">
        <v>0</v>
      </c>
      <c r="T24" s="440">
        <v>106823</v>
      </c>
      <c r="U24" s="637">
        <v>0.72014210980476756</v>
      </c>
      <c r="V24" s="442">
        <v>63025</v>
      </c>
    </row>
    <row r="25" spans="1:22" ht="16" customHeight="1" x14ac:dyDescent="0.2">
      <c r="A25" s="652">
        <v>23</v>
      </c>
      <c r="B25" s="440" t="s">
        <v>37</v>
      </c>
      <c r="C25" s="440" t="s">
        <v>37</v>
      </c>
      <c r="D25" s="440" t="s">
        <v>629</v>
      </c>
      <c r="E25" s="440" t="s">
        <v>29</v>
      </c>
      <c r="F25" s="642" t="s">
        <v>140</v>
      </c>
      <c r="G25" s="440"/>
      <c r="H25" s="440" t="s">
        <v>173</v>
      </c>
      <c r="I25" s="440" t="s">
        <v>33</v>
      </c>
      <c r="J25" s="639">
        <v>2.3310185185185187E-2</v>
      </c>
      <c r="K25" s="440">
        <v>5</v>
      </c>
      <c r="L25" s="440" t="s">
        <v>34</v>
      </c>
      <c r="M25" s="442">
        <v>137951</v>
      </c>
      <c r="N25" s="440" t="s">
        <v>674</v>
      </c>
      <c r="O25" s="442">
        <v>14628</v>
      </c>
      <c r="P25" s="442">
        <v>9329</v>
      </c>
      <c r="Q25" s="444">
        <v>0.10603765105001051</v>
      </c>
      <c r="R25" s="440"/>
      <c r="S25" s="637"/>
      <c r="T25" s="440">
        <v>123323</v>
      </c>
      <c r="U25" s="637">
        <v>0.89396234894998949</v>
      </c>
      <c r="V25" s="442"/>
    </row>
    <row r="26" spans="1:22" ht="16" customHeight="1" x14ac:dyDescent="0.2">
      <c r="A26" s="652">
        <v>24</v>
      </c>
      <c r="B26" s="142" t="s">
        <v>26</v>
      </c>
      <c r="C26" s="142" t="s">
        <v>27</v>
      </c>
      <c r="D26" s="142" t="s">
        <v>607</v>
      </c>
      <c r="E26" s="143" t="s">
        <v>29</v>
      </c>
      <c r="F26" s="143" t="s">
        <v>140</v>
      </c>
      <c r="G26" s="143" t="s">
        <v>608</v>
      </c>
      <c r="H26" s="143" t="s">
        <v>609</v>
      </c>
      <c r="I26" s="143" t="s">
        <v>33</v>
      </c>
      <c r="J26" s="441">
        <v>2.3356481481481482E-2</v>
      </c>
      <c r="K26" s="440">
        <v>4</v>
      </c>
      <c r="L26" s="143" t="s">
        <v>34</v>
      </c>
      <c r="M26" s="643">
        <v>133151</v>
      </c>
      <c r="N26" s="143" t="s">
        <v>42</v>
      </c>
      <c r="O26" s="208">
        <v>121308</v>
      </c>
      <c r="P26" s="659">
        <v>96433</v>
      </c>
      <c r="Q26" s="650">
        <v>0.91105586890072177</v>
      </c>
      <c r="R26" s="647"/>
      <c r="S26" s="648"/>
      <c r="T26" s="641">
        <v>11843</v>
      </c>
      <c r="U26" s="646">
        <v>8.8944131099278262E-2</v>
      </c>
      <c r="V26" s="645"/>
    </row>
    <row r="27" spans="1:22" ht="16" customHeight="1" x14ac:dyDescent="0.2">
      <c r="A27" s="652">
        <v>25</v>
      </c>
      <c r="B27" s="440" t="s">
        <v>48</v>
      </c>
      <c r="C27" s="440" t="s">
        <v>83</v>
      </c>
      <c r="D27" s="440" t="s">
        <v>84</v>
      </c>
      <c r="E27" s="440"/>
      <c r="F27" s="642" t="s">
        <v>64</v>
      </c>
      <c r="G27" s="440" t="s">
        <v>85</v>
      </c>
      <c r="H27" s="440" t="s">
        <v>86</v>
      </c>
      <c r="I27" s="440" t="s">
        <v>33</v>
      </c>
      <c r="J27" s="639">
        <v>2.5416666666666667E-2</v>
      </c>
      <c r="K27" s="440">
        <v>6</v>
      </c>
      <c r="L27" s="440" t="s">
        <v>53</v>
      </c>
      <c r="M27" s="442">
        <v>131636</v>
      </c>
      <c r="N27" s="440" t="s">
        <v>87</v>
      </c>
      <c r="O27" s="442">
        <v>59865</v>
      </c>
      <c r="P27" s="442"/>
      <c r="Q27" s="444">
        <v>0.45477680877571486</v>
      </c>
      <c r="R27" s="440"/>
      <c r="S27" s="637">
        <v>0</v>
      </c>
      <c r="T27" s="440">
        <v>71771</v>
      </c>
      <c r="U27" s="637">
        <v>0.5452231912242852</v>
      </c>
      <c r="V27" s="442">
        <v>39981</v>
      </c>
    </row>
    <row r="28" spans="1:22" ht="16" customHeight="1" x14ac:dyDescent="0.2">
      <c r="A28" s="652">
        <v>26</v>
      </c>
      <c r="B28" s="440" t="s">
        <v>48</v>
      </c>
      <c r="C28" s="440" t="s">
        <v>83</v>
      </c>
      <c r="D28" s="440" t="s">
        <v>115</v>
      </c>
      <c r="E28" s="440" t="s">
        <v>29</v>
      </c>
      <c r="F28" s="642" t="s">
        <v>64</v>
      </c>
      <c r="G28" s="440" t="s">
        <v>85</v>
      </c>
      <c r="H28" s="440" t="s">
        <v>117</v>
      </c>
      <c r="I28" s="440" t="s">
        <v>33</v>
      </c>
      <c r="J28" s="639">
        <v>2.1655092592592594E-2</v>
      </c>
      <c r="K28" s="440">
        <v>5</v>
      </c>
      <c r="L28" s="440" t="s">
        <v>53</v>
      </c>
      <c r="M28" s="442">
        <v>124660</v>
      </c>
      <c r="N28" s="440" t="s">
        <v>87</v>
      </c>
      <c r="O28" s="442">
        <v>51940</v>
      </c>
      <c r="P28" s="442"/>
      <c r="Q28" s="444">
        <v>0.41665329696775227</v>
      </c>
      <c r="R28" s="440"/>
      <c r="S28" s="637">
        <v>0</v>
      </c>
      <c r="T28" s="440">
        <v>72720</v>
      </c>
      <c r="U28" s="637">
        <v>0.58334670303224767</v>
      </c>
      <c r="V28" s="442">
        <v>36633</v>
      </c>
    </row>
    <row r="29" spans="1:22" ht="16" customHeight="1" x14ac:dyDescent="0.2">
      <c r="A29" s="652">
        <v>27</v>
      </c>
      <c r="B29" s="142" t="s">
        <v>26</v>
      </c>
      <c r="C29" s="142" t="s">
        <v>27</v>
      </c>
      <c r="D29" s="142" t="s">
        <v>94</v>
      </c>
      <c r="E29" s="143" t="s">
        <v>29</v>
      </c>
      <c r="F29" s="143" t="s">
        <v>95</v>
      </c>
      <c r="G29" s="143" t="s">
        <v>36</v>
      </c>
      <c r="H29" s="143" t="s">
        <v>96</v>
      </c>
      <c r="I29" s="143" t="s">
        <v>33</v>
      </c>
      <c r="J29" s="441">
        <v>5.7210648148148142E-2</v>
      </c>
      <c r="K29" s="440">
        <v>5</v>
      </c>
      <c r="L29" s="143" t="s">
        <v>34</v>
      </c>
      <c r="M29" s="643">
        <v>122764</v>
      </c>
      <c r="N29" s="143" t="s">
        <v>42</v>
      </c>
      <c r="O29" s="208">
        <v>100962</v>
      </c>
      <c r="P29" s="659">
        <v>59059</v>
      </c>
      <c r="Q29" s="650">
        <v>0.82240722035775959</v>
      </c>
      <c r="R29" s="647"/>
      <c r="S29" s="648"/>
      <c r="T29" s="641">
        <v>21802</v>
      </c>
      <c r="U29" s="646">
        <v>0.17759277964224041</v>
      </c>
      <c r="V29" s="645"/>
    </row>
    <row r="30" spans="1:22" ht="16" customHeight="1" x14ac:dyDescent="0.2">
      <c r="A30" s="652">
        <v>28</v>
      </c>
      <c r="B30" s="440" t="s">
        <v>37</v>
      </c>
      <c r="C30" s="440" t="s">
        <v>37</v>
      </c>
      <c r="D30" s="440" t="s">
        <v>513</v>
      </c>
      <c r="E30" s="440" t="s">
        <v>29</v>
      </c>
      <c r="F30" s="642" t="s">
        <v>309</v>
      </c>
      <c r="G30" s="440"/>
      <c r="H30" s="440" t="s">
        <v>523</v>
      </c>
      <c r="I30" s="440" t="s">
        <v>33</v>
      </c>
      <c r="J30" s="639">
        <v>2.6388888888888889E-2</v>
      </c>
      <c r="K30" s="440">
        <v>4</v>
      </c>
      <c r="L30" s="440" t="s">
        <v>34</v>
      </c>
      <c r="M30" s="442">
        <v>112680</v>
      </c>
      <c r="N30" s="440" t="s">
        <v>674</v>
      </c>
      <c r="O30" s="442">
        <v>64052</v>
      </c>
      <c r="P30" s="442">
        <v>32985</v>
      </c>
      <c r="Q30" s="444">
        <v>0.56844160454384096</v>
      </c>
      <c r="R30" s="440"/>
      <c r="S30" s="637"/>
      <c r="T30" s="440">
        <v>48628</v>
      </c>
      <c r="U30" s="637">
        <v>0.43155839545615904</v>
      </c>
      <c r="V30" s="442"/>
    </row>
    <row r="31" spans="1:22" ht="16" customHeight="1" x14ac:dyDescent="0.2">
      <c r="A31" s="652">
        <v>29</v>
      </c>
      <c r="B31" s="440" t="s">
        <v>48</v>
      </c>
      <c r="C31" s="440" t="s">
        <v>133</v>
      </c>
      <c r="D31" s="440" t="s">
        <v>575</v>
      </c>
      <c r="E31" s="440"/>
      <c r="F31" s="642" t="s">
        <v>308</v>
      </c>
      <c r="G31" s="440" t="s">
        <v>113</v>
      </c>
      <c r="H31" s="440" t="s">
        <v>576</v>
      </c>
      <c r="I31" s="440" t="s">
        <v>33</v>
      </c>
      <c r="J31" s="639">
        <v>2.855324074074074E-2</v>
      </c>
      <c r="K31" s="440">
        <v>14</v>
      </c>
      <c r="L31" s="440" t="s">
        <v>53</v>
      </c>
      <c r="M31" s="442">
        <v>92709</v>
      </c>
      <c r="N31" s="440" t="s">
        <v>87</v>
      </c>
      <c r="O31" s="442">
        <v>66075</v>
      </c>
      <c r="P31" s="442"/>
      <c r="Q31" s="444">
        <v>0.71271397598938613</v>
      </c>
      <c r="R31" s="440"/>
      <c r="S31" s="637">
        <v>0</v>
      </c>
      <c r="T31" s="440">
        <v>26634</v>
      </c>
      <c r="U31" s="637">
        <v>0.28728602401061387</v>
      </c>
      <c r="V31" s="442">
        <v>12018</v>
      </c>
    </row>
    <row r="32" spans="1:22" ht="16" customHeight="1" x14ac:dyDescent="0.2">
      <c r="A32" s="652">
        <v>30</v>
      </c>
      <c r="B32" s="142" t="s">
        <v>26</v>
      </c>
      <c r="C32" s="142" t="s">
        <v>27</v>
      </c>
      <c r="D32" s="142" t="s">
        <v>101</v>
      </c>
      <c r="E32" s="143" t="s">
        <v>29</v>
      </c>
      <c r="F32" s="143" t="s">
        <v>102</v>
      </c>
      <c r="G32" s="143" t="s">
        <v>36</v>
      </c>
      <c r="H32" s="143" t="s">
        <v>103</v>
      </c>
      <c r="I32" s="143" t="s">
        <v>33</v>
      </c>
      <c r="J32" s="441">
        <v>2.8275462962962964E-2</v>
      </c>
      <c r="K32" s="440">
        <v>4</v>
      </c>
      <c r="L32" s="143" t="s">
        <v>34</v>
      </c>
      <c r="M32" s="643">
        <v>79701</v>
      </c>
      <c r="N32" s="143" t="s">
        <v>42</v>
      </c>
      <c r="O32" s="208">
        <v>72253</v>
      </c>
      <c r="P32" s="659">
        <v>36810</v>
      </c>
      <c r="Q32" s="650">
        <v>0.90655073336595526</v>
      </c>
      <c r="R32" s="647"/>
      <c r="S32" s="648"/>
      <c r="T32" s="641">
        <v>7448</v>
      </c>
      <c r="U32" s="646">
        <v>9.3449266634044736E-2</v>
      </c>
      <c r="V32" s="645"/>
    </row>
    <row r="33" spans="1:23" ht="16" customHeight="1" x14ac:dyDescent="0.2">
      <c r="A33" s="652">
        <v>31</v>
      </c>
      <c r="B33" s="440" t="s">
        <v>48</v>
      </c>
      <c r="C33" s="440" t="s">
        <v>49</v>
      </c>
      <c r="D33" s="440" t="s">
        <v>137</v>
      </c>
      <c r="E33" s="440"/>
      <c r="F33" s="642" t="s">
        <v>308</v>
      </c>
      <c r="G33" s="440" t="s">
        <v>113</v>
      </c>
      <c r="H33" s="440" t="s">
        <v>138</v>
      </c>
      <c r="I33" s="440" t="s">
        <v>33</v>
      </c>
      <c r="J33" s="639">
        <v>1.2569444444444444E-2</v>
      </c>
      <c r="K33" s="440">
        <v>1</v>
      </c>
      <c r="L33" s="440" t="s">
        <v>53</v>
      </c>
      <c r="M33" s="442">
        <v>77848</v>
      </c>
      <c r="N33" s="440" t="s">
        <v>87</v>
      </c>
      <c r="O33" s="442">
        <v>47578</v>
      </c>
      <c r="P33" s="442"/>
      <c r="Q33" s="444">
        <v>0.61116534785736309</v>
      </c>
      <c r="R33" s="440"/>
      <c r="S33" s="637">
        <v>0</v>
      </c>
      <c r="T33" s="440">
        <v>30270</v>
      </c>
      <c r="U33" s="637">
        <v>0.38883465214263696</v>
      </c>
      <c r="V33" s="442">
        <v>11417</v>
      </c>
    </row>
    <row r="34" spans="1:23" ht="16" customHeight="1" x14ac:dyDescent="0.2">
      <c r="A34" s="652">
        <v>32</v>
      </c>
      <c r="B34" s="652" t="s">
        <v>55</v>
      </c>
      <c r="C34" s="652" t="s">
        <v>56</v>
      </c>
      <c r="D34" s="652" t="s">
        <v>677</v>
      </c>
      <c r="E34" s="652" t="s">
        <v>29</v>
      </c>
      <c r="F34" s="661" t="s">
        <v>318</v>
      </c>
      <c r="G34" s="652"/>
      <c r="H34" s="652" t="s">
        <v>697</v>
      </c>
      <c r="I34" s="652" t="s">
        <v>33</v>
      </c>
      <c r="J34" s="639">
        <v>3.3712384259259258E-2</v>
      </c>
      <c r="K34" s="652">
        <v>4</v>
      </c>
      <c r="L34" s="652" t="s">
        <v>34</v>
      </c>
      <c r="M34" s="656">
        <v>70527</v>
      </c>
      <c r="N34" s="652" t="s">
        <v>59</v>
      </c>
      <c r="O34" s="658">
        <v>21781</v>
      </c>
      <c r="P34" s="658">
        <v>8712</v>
      </c>
      <c r="Q34" s="653">
        <v>0.30883207849476085</v>
      </c>
      <c r="R34" s="652">
        <v>5926</v>
      </c>
      <c r="S34" s="654">
        <v>8.4024557970706251E-2</v>
      </c>
      <c r="T34" s="652">
        <v>42820</v>
      </c>
      <c r="U34" s="654">
        <v>0.60714336353453291</v>
      </c>
      <c r="V34" s="658">
        <v>25599</v>
      </c>
      <c r="W34" s="655"/>
    </row>
    <row r="35" spans="1:23" ht="16" customHeight="1" x14ac:dyDescent="0.2">
      <c r="A35" s="652">
        <v>33</v>
      </c>
      <c r="B35" s="440" t="s">
        <v>37</v>
      </c>
      <c r="C35" s="440" t="s">
        <v>37</v>
      </c>
      <c r="D35" s="440" t="s">
        <v>614</v>
      </c>
      <c r="E35" s="440" t="s">
        <v>29</v>
      </c>
      <c r="F35" s="642" t="s">
        <v>308</v>
      </c>
      <c r="G35" s="440"/>
      <c r="H35" s="440" t="s">
        <v>106</v>
      </c>
      <c r="I35" s="440" t="s">
        <v>33</v>
      </c>
      <c r="J35" s="639">
        <v>3.6030092592592593E-2</v>
      </c>
      <c r="K35" s="440">
        <v>2</v>
      </c>
      <c r="L35" s="440" t="s">
        <v>34</v>
      </c>
      <c r="M35" s="442">
        <v>70059</v>
      </c>
      <c r="N35" s="440" t="s">
        <v>674</v>
      </c>
      <c r="O35" s="442">
        <v>62779</v>
      </c>
      <c r="P35" s="442">
        <v>37627</v>
      </c>
      <c r="Q35" s="444">
        <v>0.89608758332262806</v>
      </c>
      <c r="R35" s="440"/>
      <c r="S35" s="637"/>
      <c r="T35" s="440">
        <v>7280</v>
      </c>
      <c r="U35" s="637">
        <v>0.10391241667737193</v>
      </c>
      <c r="V35" s="442"/>
    </row>
    <row r="36" spans="1:23" ht="16" customHeight="1" x14ac:dyDescent="0.2">
      <c r="A36" s="652">
        <v>34</v>
      </c>
      <c r="B36" s="440" t="s">
        <v>37</v>
      </c>
      <c r="C36" s="440" t="s">
        <v>37</v>
      </c>
      <c r="D36" s="440" t="s">
        <v>702</v>
      </c>
      <c r="E36" s="440" t="s">
        <v>29</v>
      </c>
      <c r="F36" s="642" t="s">
        <v>140</v>
      </c>
      <c r="G36" s="440" t="s">
        <v>172</v>
      </c>
      <c r="H36" s="440" t="s">
        <v>703</v>
      </c>
      <c r="I36" s="440" t="s">
        <v>33</v>
      </c>
      <c r="J36" s="639">
        <v>3.784722222222222E-2</v>
      </c>
      <c r="K36" s="440">
        <v>2</v>
      </c>
      <c r="L36" s="440" t="s">
        <v>34</v>
      </c>
      <c r="M36" s="442">
        <v>67129</v>
      </c>
      <c r="N36" s="440" t="s">
        <v>674</v>
      </c>
      <c r="O36" s="442">
        <v>808</v>
      </c>
      <c r="P36" s="442">
        <v>636</v>
      </c>
      <c r="Q36" s="444">
        <v>1.2036526687422723E-2</v>
      </c>
      <c r="R36" s="440"/>
      <c r="S36" s="637"/>
      <c r="T36" s="440">
        <v>66321</v>
      </c>
      <c r="U36" s="637">
        <v>0.98796347331257728</v>
      </c>
      <c r="V36" s="442"/>
    </row>
    <row r="37" spans="1:23" ht="16" customHeight="1" x14ac:dyDescent="0.2">
      <c r="A37" s="652">
        <v>35</v>
      </c>
      <c r="B37" s="440" t="s">
        <v>37</v>
      </c>
      <c r="C37" s="440" t="s">
        <v>37</v>
      </c>
      <c r="D37" s="440" t="s">
        <v>129</v>
      </c>
      <c r="E37" s="440" t="s">
        <v>29</v>
      </c>
      <c r="F37" s="642" t="s">
        <v>512</v>
      </c>
      <c r="G37" s="440"/>
      <c r="H37" s="440" t="s">
        <v>132</v>
      </c>
      <c r="I37" s="440" t="s">
        <v>33</v>
      </c>
      <c r="J37" s="639">
        <v>2.1458333333333333E-2</v>
      </c>
      <c r="K37" s="440">
        <v>4</v>
      </c>
      <c r="L37" s="440" t="s">
        <v>34</v>
      </c>
      <c r="M37" s="442">
        <v>62714</v>
      </c>
      <c r="N37" s="440" t="s">
        <v>674</v>
      </c>
      <c r="O37" s="442">
        <v>47806</v>
      </c>
      <c r="P37" s="442">
        <v>26230</v>
      </c>
      <c r="Q37" s="444">
        <v>0.76228593296552605</v>
      </c>
      <c r="R37" s="440"/>
      <c r="S37" s="637"/>
      <c r="T37" s="440">
        <v>14908</v>
      </c>
      <c r="U37" s="637">
        <v>0.23771406703447395</v>
      </c>
      <c r="V37" s="442"/>
    </row>
    <row r="38" spans="1:23" ht="16" customHeight="1" x14ac:dyDescent="0.2">
      <c r="A38" s="652">
        <v>36</v>
      </c>
      <c r="B38" s="440" t="s">
        <v>37</v>
      </c>
      <c r="C38" s="440" t="s">
        <v>37</v>
      </c>
      <c r="D38" s="440" t="s">
        <v>617</v>
      </c>
      <c r="E38" s="440" t="s">
        <v>29</v>
      </c>
      <c r="F38" s="642" t="s">
        <v>300</v>
      </c>
      <c r="G38" s="440"/>
      <c r="H38" s="440" t="s">
        <v>125</v>
      </c>
      <c r="I38" s="440" t="s">
        <v>33</v>
      </c>
      <c r="J38" s="639">
        <v>1.6157407407407409E-2</v>
      </c>
      <c r="K38" s="440">
        <v>2</v>
      </c>
      <c r="L38" s="440" t="s">
        <v>34</v>
      </c>
      <c r="M38" s="442">
        <v>60710</v>
      </c>
      <c r="N38" s="440" t="s">
        <v>674</v>
      </c>
      <c r="O38" s="442">
        <v>59662</v>
      </c>
      <c r="P38" s="442">
        <v>28824</v>
      </c>
      <c r="Q38" s="444">
        <v>0.98273760500741225</v>
      </c>
      <c r="R38" s="440"/>
      <c r="S38" s="637"/>
      <c r="T38" s="440">
        <v>1048</v>
      </c>
      <c r="U38" s="637">
        <v>1.7262394992587714E-2</v>
      </c>
      <c r="V38" s="442"/>
    </row>
    <row r="39" spans="1:23" ht="16" customHeight="1" x14ac:dyDescent="0.2">
      <c r="A39" s="652">
        <v>37</v>
      </c>
      <c r="B39" s="440" t="s">
        <v>37</v>
      </c>
      <c r="C39" s="440" t="s">
        <v>37</v>
      </c>
      <c r="D39" s="440" t="s">
        <v>145</v>
      </c>
      <c r="E39" s="440" t="s">
        <v>29</v>
      </c>
      <c r="F39" s="642" t="s">
        <v>146</v>
      </c>
      <c r="G39" s="440" t="s">
        <v>147</v>
      </c>
      <c r="H39" s="440" t="s">
        <v>148</v>
      </c>
      <c r="I39" s="440" t="s">
        <v>33</v>
      </c>
      <c r="J39" s="639">
        <v>5.0995370370370365E-2</v>
      </c>
      <c r="K39" s="440">
        <v>4</v>
      </c>
      <c r="L39" s="440" t="s">
        <v>34</v>
      </c>
      <c r="M39" s="442">
        <v>59085</v>
      </c>
      <c r="N39" s="440" t="s">
        <v>674</v>
      </c>
      <c r="O39" s="442">
        <v>32872</v>
      </c>
      <c r="P39" s="442">
        <v>25889</v>
      </c>
      <c r="Q39" s="444">
        <v>0.55635101971735634</v>
      </c>
      <c r="R39" s="440"/>
      <c r="S39" s="637"/>
      <c r="T39" s="440">
        <v>26213</v>
      </c>
      <c r="U39" s="637">
        <v>0.44364898028264366</v>
      </c>
      <c r="V39" s="442"/>
    </row>
    <row r="40" spans="1:23" ht="16" customHeight="1" x14ac:dyDescent="0.2">
      <c r="A40" s="652">
        <v>38</v>
      </c>
      <c r="B40" s="440" t="s">
        <v>37</v>
      </c>
      <c r="C40" s="440" t="s">
        <v>37</v>
      </c>
      <c r="D40" s="440" t="s">
        <v>616</v>
      </c>
      <c r="E40" s="440" t="s">
        <v>29</v>
      </c>
      <c r="F40" s="642" t="s">
        <v>318</v>
      </c>
      <c r="G40" s="440"/>
      <c r="H40" s="440" t="s">
        <v>123</v>
      </c>
      <c r="I40" s="440" t="s">
        <v>33</v>
      </c>
      <c r="J40" s="639">
        <v>2.9166666666666664E-2</v>
      </c>
      <c r="K40" s="440">
        <v>4</v>
      </c>
      <c r="L40" s="440" t="s">
        <v>34</v>
      </c>
      <c r="M40" s="442">
        <v>58012</v>
      </c>
      <c r="N40" s="440" t="s">
        <v>674</v>
      </c>
      <c r="O40" s="442">
        <v>55524</v>
      </c>
      <c r="P40" s="442">
        <v>32262</v>
      </c>
      <c r="Q40" s="444">
        <v>0.95711232158863679</v>
      </c>
      <c r="R40" s="440"/>
      <c r="S40" s="637"/>
      <c r="T40" s="440">
        <v>2488</v>
      </c>
      <c r="U40" s="637">
        <v>4.2887678411363164E-2</v>
      </c>
      <c r="V40" s="442"/>
    </row>
    <row r="41" spans="1:23" ht="16" customHeight="1" x14ac:dyDescent="0.2">
      <c r="A41" s="652">
        <v>39</v>
      </c>
      <c r="B41" s="440" t="s">
        <v>37</v>
      </c>
      <c r="C41" s="440" t="s">
        <v>37</v>
      </c>
      <c r="D41" s="440" t="s">
        <v>679</v>
      </c>
      <c r="E41" s="440" t="s">
        <v>29</v>
      </c>
      <c r="F41" s="642" t="s">
        <v>146</v>
      </c>
      <c r="G41" s="440" t="s">
        <v>680</v>
      </c>
      <c r="H41" s="440" t="s">
        <v>681</v>
      </c>
      <c r="I41" s="440" t="s">
        <v>33</v>
      </c>
      <c r="J41" s="639">
        <v>3.3263888888888891E-2</v>
      </c>
      <c r="K41" s="440">
        <v>5</v>
      </c>
      <c r="L41" s="440" t="s">
        <v>34</v>
      </c>
      <c r="M41" s="442">
        <v>52518</v>
      </c>
      <c r="N41" s="440" t="s">
        <v>674</v>
      </c>
      <c r="O41" s="442">
        <v>15476</v>
      </c>
      <c r="P41" s="442">
        <v>11714</v>
      </c>
      <c r="Q41" s="444">
        <v>0.29467991926577553</v>
      </c>
      <c r="R41" s="440"/>
      <c r="S41" s="637"/>
      <c r="T41" s="440">
        <v>37042</v>
      </c>
      <c r="U41" s="637">
        <v>0.70532008073422447</v>
      </c>
      <c r="V41" s="442"/>
    </row>
    <row r="42" spans="1:23" ht="16" customHeight="1" x14ac:dyDescent="0.2">
      <c r="A42" s="652">
        <v>40</v>
      </c>
      <c r="B42" s="440" t="s">
        <v>26</v>
      </c>
      <c r="C42" s="440" t="s">
        <v>27</v>
      </c>
      <c r="D42" s="440" t="s">
        <v>142</v>
      </c>
      <c r="E42" s="143" t="s">
        <v>29</v>
      </c>
      <c r="F42" s="642" t="s">
        <v>143</v>
      </c>
      <c r="G42" s="642" t="s">
        <v>36</v>
      </c>
      <c r="H42" s="143" t="s">
        <v>144</v>
      </c>
      <c r="I42" s="440" t="s">
        <v>33</v>
      </c>
      <c r="J42" s="441">
        <v>7.9745370370370369E-3</v>
      </c>
      <c r="K42" s="440">
        <v>5</v>
      </c>
      <c r="L42" s="143" t="s">
        <v>34</v>
      </c>
      <c r="M42" s="643">
        <v>50793</v>
      </c>
      <c r="N42" s="143" t="s">
        <v>42</v>
      </c>
      <c r="O42" s="208">
        <v>45823</v>
      </c>
      <c r="P42" s="659">
        <v>28048</v>
      </c>
      <c r="Q42" s="650">
        <v>0.90215187132085128</v>
      </c>
      <c r="R42" s="647"/>
      <c r="S42" s="648"/>
      <c r="T42" s="641">
        <v>4970</v>
      </c>
      <c r="U42" s="646">
        <v>9.7848128679148702E-2</v>
      </c>
      <c r="V42" s="645"/>
    </row>
    <row r="43" spans="1:23" ht="16" customHeight="1" x14ac:dyDescent="0.2">
      <c r="A43" s="652">
        <v>41</v>
      </c>
      <c r="B43" s="440" t="s">
        <v>524</v>
      </c>
      <c r="C43" s="440" t="s">
        <v>559</v>
      </c>
      <c r="D43" s="440" t="s">
        <v>560</v>
      </c>
      <c r="E43" s="440" t="s">
        <v>29</v>
      </c>
      <c r="F43" s="642" t="s">
        <v>127</v>
      </c>
      <c r="G43" s="440"/>
      <c r="H43" s="440" t="s">
        <v>561</v>
      </c>
      <c r="I43" s="440" t="s">
        <v>557</v>
      </c>
      <c r="J43" s="639">
        <v>2.9930555555555554E-2</v>
      </c>
      <c r="K43" s="440">
        <v>9</v>
      </c>
      <c r="L43" s="440" t="s">
        <v>34</v>
      </c>
      <c r="M43" s="442">
        <v>47913</v>
      </c>
      <c r="N43" s="440" t="s">
        <v>47</v>
      </c>
      <c r="O43" s="442">
        <v>47913</v>
      </c>
      <c r="P43" s="442">
        <v>21899</v>
      </c>
      <c r="Q43" s="444">
        <v>1</v>
      </c>
      <c r="R43" s="440">
        <v>0</v>
      </c>
      <c r="S43" s="637">
        <v>0</v>
      </c>
      <c r="T43" s="440">
        <v>0</v>
      </c>
      <c r="U43" s="637">
        <v>0</v>
      </c>
      <c r="V43" s="442">
        <v>0</v>
      </c>
    </row>
    <row r="44" spans="1:23" ht="16" customHeight="1" x14ac:dyDescent="0.2">
      <c r="A44" s="652">
        <v>42</v>
      </c>
      <c r="B44" s="440" t="s">
        <v>37</v>
      </c>
      <c r="C44" s="440" t="s">
        <v>37</v>
      </c>
      <c r="D44" s="440" t="s">
        <v>615</v>
      </c>
      <c r="E44" s="440" t="s">
        <v>29</v>
      </c>
      <c r="F44" s="642" t="s">
        <v>64</v>
      </c>
      <c r="G44" s="440" t="s">
        <v>85</v>
      </c>
      <c r="H44" s="440" t="s">
        <v>108</v>
      </c>
      <c r="I44" s="440" t="s">
        <v>33</v>
      </c>
      <c r="J44" s="639">
        <v>3.229166666666667E-2</v>
      </c>
      <c r="K44" s="440">
        <v>2</v>
      </c>
      <c r="L44" s="440" t="s">
        <v>34</v>
      </c>
      <c r="M44" s="442">
        <v>47275</v>
      </c>
      <c r="N44" s="440" t="s">
        <v>674</v>
      </c>
      <c r="O44" s="442">
        <v>44888</v>
      </c>
      <c r="P44" s="442">
        <v>21275</v>
      </c>
      <c r="Q44" s="444">
        <v>0.94950819672131148</v>
      </c>
      <c r="R44" s="440"/>
      <c r="S44" s="637"/>
      <c r="T44" s="440">
        <v>2387</v>
      </c>
      <c r="U44" s="637">
        <v>5.0491803278688525E-2</v>
      </c>
      <c r="V44" s="442"/>
    </row>
    <row r="45" spans="1:23" ht="16" customHeight="1" x14ac:dyDescent="0.2">
      <c r="A45" s="652">
        <v>43</v>
      </c>
      <c r="B45" s="440" t="s">
        <v>37</v>
      </c>
      <c r="C45" s="440" t="s">
        <v>37</v>
      </c>
      <c r="D45" s="440" t="s">
        <v>622</v>
      </c>
      <c r="E45" s="440" t="s">
        <v>29</v>
      </c>
      <c r="F45" s="642" t="s">
        <v>64</v>
      </c>
      <c r="G45" s="440"/>
      <c r="H45" s="440" t="s">
        <v>623</v>
      </c>
      <c r="I45" s="440" t="s">
        <v>33</v>
      </c>
      <c r="J45" s="639">
        <v>2.1053240740740744E-2</v>
      </c>
      <c r="K45" s="440">
        <v>4</v>
      </c>
      <c r="L45" s="440" t="s">
        <v>34</v>
      </c>
      <c r="M45" s="442">
        <v>41435</v>
      </c>
      <c r="N45" s="440" t="s">
        <v>674</v>
      </c>
      <c r="O45" s="442">
        <v>9244</v>
      </c>
      <c r="P45" s="442">
        <v>6169</v>
      </c>
      <c r="Q45" s="444">
        <v>0.22309641607336791</v>
      </c>
      <c r="R45" s="440"/>
      <c r="S45" s="637"/>
      <c r="T45" s="440">
        <v>32191</v>
      </c>
      <c r="U45" s="637">
        <v>0.77690358392663206</v>
      </c>
      <c r="V45" s="442"/>
    </row>
    <row r="46" spans="1:23" ht="16" customHeight="1" x14ac:dyDescent="0.2">
      <c r="A46" s="652">
        <v>44</v>
      </c>
      <c r="B46" s="440" t="s">
        <v>48</v>
      </c>
      <c r="C46" s="440" t="s">
        <v>49</v>
      </c>
      <c r="D46" s="440" t="s">
        <v>641</v>
      </c>
      <c r="E46" s="440"/>
      <c r="F46" s="642"/>
      <c r="G46" s="440"/>
      <c r="H46" s="440" t="s">
        <v>642</v>
      </c>
      <c r="I46" s="440" t="s">
        <v>33</v>
      </c>
      <c r="J46" s="639">
        <v>5.6597222222222222E-3</v>
      </c>
      <c r="K46" s="440">
        <v>67</v>
      </c>
      <c r="L46" s="440" t="s">
        <v>53</v>
      </c>
      <c r="M46" s="442">
        <v>41060</v>
      </c>
      <c r="N46" s="440" t="s">
        <v>643</v>
      </c>
      <c r="O46" s="442"/>
      <c r="P46" s="442"/>
      <c r="Q46" s="444">
        <v>0</v>
      </c>
      <c r="R46" s="440">
        <v>41060</v>
      </c>
      <c r="S46" s="637">
        <v>1</v>
      </c>
      <c r="T46" s="440">
        <v>0</v>
      </c>
      <c r="U46" s="637">
        <v>0</v>
      </c>
      <c r="V46" s="442">
        <v>0</v>
      </c>
    </row>
    <row r="47" spans="1:23" ht="16" customHeight="1" x14ac:dyDescent="0.2">
      <c r="A47" s="652">
        <v>45</v>
      </c>
      <c r="B47" s="440" t="s">
        <v>48</v>
      </c>
      <c r="C47" s="440" t="s">
        <v>83</v>
      </c>
      <c r="D47" s="440" t="s">
        <v>534</v>
      </c>
      <c r="E47" s="440"/>
      <c r="F47" s="642" t="s">
        <v>309</v>
      </c>
      <c r="G47" s="440" t="s">
        <v>176</v>
      </c>
      <c r="H47" s="440" t="s">
        <v>535</v>
      </c>
      <c r="I47" s="440" t="s">
        <v>33</v>
      </c>
      <c r="J47" s="639">
        <v>5.047453703703704E-2</v>
      </c>
      <c r="K47" s="440">
        <v>2</v>
      </c>
      <c r="L47" s="440" t="s">
        <v>53</v>
      </c>
      <c r="M47" s="442">
        <v>39582</v>
      </c>
      <c r="N47" s="440" t="s">
        <v>87</v>
      </c>
      <c r="O47" s="442">
        <v>7839</v>
      </c>
      <c r="P47" s="442"/>
      <c r="Q47" s="444">
        <v>0.19804456571168713</v>
      </c>
      <c r="R47" s="440"/>
      <c r="S47" s="637">
        <v>0</v>
      </c>
      <c r="T47" s="440">
        <v>31743</v>
      </c>
      <c r="U47" s="637">
        <v>0.80195543428831284</v>
      </c>
      <c r="V47" s="442">
        <v>19683</v>
      </c>
    </row>
    <row r="48" spans="1:23" ht="16" customHeight="1" x14ac:dyDescent="0.2">
      <c r="A48" s="652">
        <v>46</v>
      </c>
      <c r="B48" s="440" t="s">
        <v>26</v>
      </c>
      <c r="C48" s="142" t="s">
        <v>178</v>
      </c>
      <c r="D48" s="440" t="s">
        <v>660</v>
      </c>
      <c r="E48" s="143" t="s">
        <v>29</v>
      </c>
      <c r="F48" s="642" t="s">
        <v>95</v>
      </c>
      <c r="G48" s="642"/>
      <c r="H48" s="642" t="s">
        <v>668</v>
      </c>
      <c r="I48" s="440" t="s">
        <v>33</v>
      </c>
      <c r="J48" s="441">
        <v>2.6782407407407408E-2</v>
      </c>
      <c r="K48" s="440">
        <v>2</v>
      </c>
      <c r="L48" s="143" t="s">
        <v>34</v>
      </c>
      <c r="M48" s="643">
        <v>36605</v>
      </c>
      <c r="N48" s="143" t="s">
        <v>42</v>
      </c>
      <c r="O48" s="208">
        <v>8077</v>
      </c>
      <c r="P48" s="659">
        <v>5232</v>
      </c>
      <c r="Q48" s="650">
        <v>0.22065291626826936</v>
      </c>
      <c r="R48" s="647"/>
      <c r="S48" s="648"/>
      <c r="T48" s="641">
        <v>28528</v>
      </c>
      <c r="U48" s="646">
        <v>0.77934708373173067</v>
      </c>
      <c r="V48" s="645"/>
    </row>
    <row r="49" spans="1:22" ht="16" customHeight="1" x14ac:dyDescent="0.2">
      <c r="A49" s="652">
        <v>47</v>
      </c>
      <c r="B49" s="142" t="s">
        <v>26</v>
      </c>
      <c r="C49" s="142" t="s">
        <v>27</v>
      </c>
      <c r="D49" s="142" t="s">
        <v>682</v>
      </c>
      <c r="E49" s="143" t="s">
        <v>29</v>
      </c>
      <c r="F49" s="143" t="s">
        <v>30</v>
      </c>
      <c r="G49" s="143" t="s">
        <v>98</v>
      </c>
      <c r="H49" s="143" t="s">
        <v>683</v>
      </c>
      <c r="I49" s="143" t="s">
        <v>33</v>
      </c>
      <c r="J49" s="441">
        <v>4.7395833333333331E-2</v>
      </c>
      <c r="K49" s="440">
        <v>2</v>
      </c>
      <c r="L49" s="143" t="s">
        <v>34</v>
      </c>
      <c r="M49" s="643">
        <v>35847</v>
      </c>
      <c r="N49" s="143" t="s">
        <v>42</v>
      </c>
      <c r="O49" s="208">
        <v>12020</v>
      </c>
      <c r="P49" s="659">
        <v>9145</v>
      </c>
      <c r="Q49" s="650">
        <v>0.33531397327530893</v>
      </c>
      <c r="R49" s="647"/>
      <c r="S49" s="648"/>
      <c r="T49" s="641">
        <v>23827</v>
      </c>
      <c r="U49" s="646">
        <v>0.66468602672469101</v>
      </c>
      <c r="V49" s="645"/>
    </row>
    <row r="50" spans="1:22" ht="16" customHeight="1" x14ac:dyDescent="0.2">
      <c r="A50" s="652">
        <v>48</v>
      </c>
      <c r="B50" s="440" t="s">
        <v>37</v>
      </c>
      <c r="C50" s="440" t="s">
        <v>37</v>
      </c>
      <c r="D50" s="440" t="s">
        <v>631</v>
      </c>
      <c r="E50" s="440" t="s">
        <v>29</v>
      </c>
      <c r="F50" s="642" t="s">
        <v>308</v>
      </c>
      <c r="G50" s="440"/>
      <c r="H50" s="440" t="s">
        <v>577</v>
      </c>
      <c r="I50" s="440" t="s">
        <v>33</v>
      </c>
      <c r="J50" s="639">
        <v>3.0983796296296297E-2</v>
      </c>
      <c r="K50" s="440">
        <v>2</v>
      </c>
      <c r="L50" s="440" t="s">
        <v>34</v>
      </c>
      <c r="M50" s="442">
        <v>35494</v>
      </c>
      <c r="N50" s="440" t="s">
        <v>674</v>
      </c>
      <c r="O50" s="442">
        <v>21982</v>
      </c>
      <c r="P50" s="442">
        <v>13750</v>
      </c>
      <c r="Q50" s="444">
        <v>0.61931594072237561</v>
      </c>
      <c r="R50" s="440"/>
      <c r="S50" s="637"/>
      <c r="T50" s="440">
        <v>13512</v>
      </c>
      <c r="U50" s="637">
        <v>0.38068405927762439</v>
      </c>
      <c r="V50" s="442"/>
    </row>
    <row r="51" spans="1:22" ht="16" customHeight="1" x14ac:dyDescent="0.2">
      <c r="A51" s="652">
        <v>49</v>
      </c>
      <c r="B51" s="142" t="s">
        <v>26</v>
      </c>
      <c r="C51" s="142" t="s">
        <v>27</v>
      </c>
      <c r="D51" s="142" t="s">
        <v>149</v>
      </c>
      <c r="E51" s="143" t="s">
        <v>29</v>
      </c>
      <c r="F51" s="143" t="s">
        <v>150</v>
      </c>
      <c r="G51" s="143" t="s">
        <v>36</v>
      </c>
      <c r="H51" s="143" t="s">
        <v>151</v>
      </c>
      <c r="I51" s="143" t="s">
        <v>33</v>
      </c>
      <c r="J51" s="441">
        <v>3.982638888888889E-2</v>
      </c>
      <c r="K51" s="440">
        <v>4</v>
      </c>
      <c r="L51" s="143" t="s">
        <v>34</v>
      </c>
      <c r="M51" s="643">
        <v>34146</v>
      </c>
      <c r="N51" s="143" t="s">
        <v>42</v>
      </c>
      <c r="O51" s="208">
        <v>30363</v>
      </c>
      <c r="P51" s="659">
        <v>21703</v>
      </c>
      <c r="Q51" s="650">
        <v>0.88921103496749254</v>
      </c>
      <c r="R51" s="647"/>
      <c r="S51" s="648"/>
      <c r="T51" s="641">
        <v>3783</v>
      </c>
      <c r="U51" s="646">
        <v>0.11078896503250747</v>
      </c>
      <c r="V51" s="645"/>
    </row>
    <row r="52" spans="1:22" ht="16" customHeight="1" x14ac:dyDescent="0.2">
      <c r="A52" s="652">
        <v>50</v>
      </c>
      <c r="B52" s="142" t="s">
        <v>26</v>
      </c>
      <c r="C52" s="142" t="s">
        <v>27</v>
      </c>
      <c r="D52" s="142" t="s">
        <v>126</v>
      </c>
      <c r="E52" s="143" t="s">
        <v>29</v>
      </c>
      <c r="F52" s="143" t="s">
        <v>127</v>
      </c>
      <c r="G52" s="143" t="s">
        <v>36</v>
      </c>
      <c r="H52" s="143" t="s">
        <v>128</v>
      </c>
      <c r="I52" s="143" t="s">
        <v>33</v>
      </c>
      <c r="J52" s="441">
        <v>2.0162037037037037E-2</v>
      </c>
      <c r="K52" s="440">
        <v>3</v>
      </c>
      <c r="L52" s="143" t="s">
        <v>34</v>
      </c>
      <c r="M52" s="643">
        <v>33563</v>
      </c>
      <c r="N52" s="143" t="s">
        <v>42</v>
      </c>
      <c r="O52" s="208">
        <v>31434</v>
      </c>
      <c r="P52" s="659">
        <v>20448</v>
      </c>
      <c r="Q52" s="650">
        <v>0.93656705300479692</v>
      </c>
      <c r="R52" s="647"/>
      <c r="S52" s="440"/>
      <c r="T52" s="644">
        <v>2129</v>
      </c>
      <c r="U52" s="646">
        <v>6.3432946995203049E-2</v>
      </c>
      <c r="V52" s="645"/>
    </row>
    <row r="53" spans="1:22" ht="16" customHeight="1" x14ac:dyDescent="0.2">
      <c r="A53" s="652">
        <v>51</v>
      </c>
      <c r="B53" s="142" t="s">
        <v>26</v>
      </c>
      <c r="C53" s="142" t="s">
        <v>27</v>
      </c>
      <c r="D53" s="440" t="s">
        <v>109</v>
      </c>
      <c r="E53" s="143" t="s">
        <v>29</v>
      </c>
      <c r="F53" s="642" t="s">
        <v>110</v>
      </c>
      <c r="G53" s="642" t="s">
        <v>36</v>
      </c>
      <c r="H53" s="143" t="s">
        <v>111</v>
      </c>
      <c r="I53" s="143" t="s">
        <v>33</v>
      </c>
      <c r="J53" s="441">
        <v>2.2835648148148147E-2</v>
      </c>
      <c r="K53" s="440">
        <v>4</v>
      </c>
      <c r="L53" s="143" t="s">
        <v>34</v>
      </c>
      <c r="M53" s="643">
        <v>33356</v>
      </c>
      <c r="N53" s="143" t="s">
        <v>42</v>
      </c>
      <c r="O53" s="208">
        <v>29529</v>
      </c>
      <c r="P53" s="659">
        <v>21853</v>
      </c>
      <c r="Q53" s="650">
        <v>0.8852680177479314</v>
      </c>
      <c r="R53" s="647"/>
      <c r="S53" s="648"/>
      <c r="T53" s="641">
        <v>3827</v>
      </c>
      <c r="U53" s="646">
        <v>0.1147319822520686</v>
      </c>
      <c r="V53" s="645"/>
    </row>
    <row r="54" spans="1:22" ht="16" customHeight="1" x14ac:dyDescent="0.2">
      <c r="A54" s="652">
        <v>52</v>
      </c>
      <c r="B54" s="440" t="s">
        <v>37</v>
      </c>
      <c r="C54" s="440" t="s">
        <v>37</v>
      </c>
      <c r="D54" s="440" t="s">
        <v>620</v>
      </c>
      <c r="E54" s="440" t="s">
        <v>29</v>
      </c>
      <c r="F54" s="642" t="s">
        <v>318</v>
      </c>
      <c r="G54" s="440" t="s">
        <v>153</v>
      </c>
      <c r="H54" s="440" t="s">
        <v>154</v>
      </c>
      <c r="I54" s="440" t="s">
        <v>33</v>
      </c>
      <c r="J54" s="639">
        <v>3.5046296296296298E-2</v>
      </c>
      <c r="K54" s="440">
        <v>4</v>
      </c>
      <c r="L54" s="440" t="s">
        <v>34</v>
      </c>
      <c r="M54" s="442">
        <v>32787</v>
      </c>
      <c r="N54" s="440" t="s">
        <v>674</v>
      </c>
      <c r="O54" s="442">
        <v>31886</v>
      </c>
      <c r="P54" s="442">
        <v>17622</v>
      </c>
      <c r="Q54" s="444">
        <v>0.97251959618141337</v>
      </c>
      <c r="R54" s="440"/>
      <c r="S54" s="637"/>
      <c r="T54" s="440">
        <v>901</v>
      </c>
      <c r="U54" s="637">
        <v>2.7480403818586636E-2</v>
      </c>
      <c r="V54" s="442"/>
    </row>
    <row r="55" spans="1:22" ht="16" customHeight="1" x14ac:dyDescent="0.2">
      <c r="A55" s="652">
        <v>53</v>
      </c>
      <c r="B55" s="440" t="s">
        <v>55</v>
      </c>
      <c r="C55" s="440" t="s">
        <v>56</v>
      </c>
      <c r="D55" s="440" t="s">
        <v>688</v>
      </c>
      <c r="E55" s="440" t="s">
        <v>29</v>
      </c>
      <c r="F55" s="642" t="s">
        <v>512</v>
      </c>
      <c r="G55" s="440"/>
      <c r="H55" s="440" t="s">
        <v>700</v>
      </c>
      <c r="I55" s="440" t="s">
        <v>33</v>
      </c>
      <c r="J55" s="639">
        <v>3.697530864583333E-2</v>
      </c>
      <c r="K55" s="440">
        <v>3</v>
      </c>
      <c r="L55" s="440" t="s">
        <v>34</v>
      </c>
      <c r="M55" s="651">
        <v>32591</v>
      </c>
      <c r="N55" s="440" t="s">
        <v>59</v>
      </c>
      <c r="O55" s="442">
        <v>13048</v>
      </c>
      <c r="P55" s="442">
        <v>5219</v>
      </c>
      <c r="Q55" s="444">
        <v>0.4003559264827713</v>
      </c>
      <c r="R55" s="440">
        <v>4000</v>
      </c>
      <c r="S55" s="637">
        <v>0.12273326992114388</v>
      </c>
      <c r="T55" s="440">
        <v>15543</v>
      </c>
      <c r="U55" s="637">
        <v>0.47691080359608479</v>
      </c>
      <c r="V55" s="442">
        <v>9781</v>
      </c>
    </row>
    <row r="56" spans="1:22" ht="16" customHeight="1" x14ac:dyDescent="0.2">
      <c r="A56" s="652">
        <v>54</v>
      </c>
      <c r="B56" s="142" t="s">
        <v>26</v>
      </c>
      <c r="C56" s="142" t="s">
        <v>27</v>
      </c>
      <c r="D56" s="142" t="s">
        <v>600</v>
      </c>
      <c r="E56" s="143" t="s">
        <v>29</v>
      </c>
      <c r="F56" s="143" t="s">
        <v>143</v>
      </c>
      <c r="G56" s="143"/>
      <c r="H56" s="143" t="s">
        <v>601</v>
      </c>
      <c r="I56" s="143" t="s">
        <v>33</v>
      </c>
      <c r="J56" s="441">
        <v>2.0381944444444446E-2</v>
      </c>
      <c r="K56" s="440">
        <v>4</v>
      </c>
      <c r="L56" s="143" t="s">
        <v>34</v>
      </c>
      <c r="M56" s="643">
        <v>31592</v>
      </c>
      <c r="N56" s="143" t="s">
        <v>42</v>
      </c>
      <c r="O56" s="208">
        <v>25501</v>
      </c>
      <c r="P56" s="659">
        <v>17323</v>
      </c>
      <c r="Q56" s="650">
        <v>0.80719802481640923</v>
      </c>
      <c r="R56" s="647"/>
      <c r="S56" s="648"/>
      <c r="T56" s="641">
        <v>6091</v>
      </c>
      <c r="U56" s="646">
        <v>0.1928019751835908</v>
      </c>
      <c r="V56" s="645"/>
    </row>
    <row r="57" spans="1:22" ht="16" customHeight="1" x14ac:dyDescent="0.2">
      <c r="A57" s="652">
        <v>55</v>
      </c>
      <c r="B57" s="440" t="s">
        <v>26</v>
      </c>
      <c r="C57" s="440" t="s">
        <v>178</v>
      </c>
      <c r="D57" s="440" t="s">
        <v>179</v>
      </c>
      <c r="E57" s="143" t="s">
        <v>29</v>
      </c>
      <c r="F57" s="642" t="s">
        <v>180</v>
      </c>
      <c r="G57" s="642" t="s">
        <v>181</v>
      </c>
      <c r="H57" s="143" t="s">
        <v>500</v>
      </c>
      <c r="I57" s="440" t="s">
        <v>33</v>
      </c>
      <c r="J57" s="441">
        <v>2.8171296296296302E-2</v>
      </c>
      <c r="K57" s="440">
        <v>5</v>
      </c>
      <c r="L57" s="143" t="s">
        <v>34</v>
      </c>
      <c r="M57" s="643">
        <v>31345</v>
      </c>
      <c r="N57" s="143" t="s">
        <v>42</v>
      </c>
      <c r="O57" s="208">
        <v>18140</v>
      </c>
      <c r="P57" s="659">
        <v>12831</v>
      </c>
      <c r="Q57" s="650">
        <v>0.57872068910512042</v>
      </c>
      <c r="R57" s="647"/>
      <c r="S57" s="648"/>
      <c r="T57" s="641">
        <v>13205</v>
      </c>
      <c r="U57" s="646">
        <v>0.42127931089487958</v>
      </c>
      <c r="V57" s="645"/>
    </row>
    <row r="58" spans="1:22" ht="16" customHeight="1" x14ac:dyDescent="0.2">
      <c r="A58" s="652">
        <v>56</v>
      </c>
      <c r="B58" s="142" t="s">
        <v>26</v>
      </c>
      <c r="C58" s="142" t="s">
        <v>27</v>
      </c>
      <c r="D58" s="142" t="s">
        <v>651</v>
      </c>
      <c r="E58" s="143" t="s">
        <v>29</v>
      </c>
      <c r="F58" s="143" t="s">
        <v>130</v>
      </c>
      <c r="G58" s="143" t="s">
        <v>652</v>
      </c>
      <c r="H58" s="143" t="s">
        <v>653</v>
      </c>
      <c r="I58" s="143" t="s">
        <v>33</v>
      </c>
      <c r="J58" s="441">
        <v>6.4930555555555549E-3</v>
      </c>
      <c r="K58" s="440">
        <v>4</v>
      </c>
      <c r="L58" s="143" t="s">
        <v>34</v>
      </c>
      <c r="M58" s="643">
        <v>30660</v>
      </c>
      <c r="N58" s="143" t="s">
        <v>42</v>
      </c>
      <c r="O58" s="208">
        <v>28103</v>
      </c>
      <c r="P58" s="659">
        <v>9278</v>
      </c>
      <c r="Q58" s="650">
        <v>0.9166014350945858</v>
      </c>
      <c r="R58" s="647"/>
      <c r="S58" s="648"/>
      <c r="T58" s="641">
        <v>2557</v>
      </c>
      <c r="U58" s="646">
        <v>8.3398564905414224E-2</v>
      </c>
      <c r="V58" s="645"/>
    </row>
    <row r="59" spans="1:22" ht="16" customHeight="1" x14ac:dyDescent="0.2">
      <c r="A59" s="652">
        <v>57</v>
      </c>
      <c r="B59" s="440" t="s">
        <v>48</v>
      </c>
      <c r="C59" s="440" t="s">
        <v>133</v>
      </c>
      <c r="D59" s="440" t="s">
        <v>134</v>
      </c>
      <c r="E59" s="440"/>
      <c r="F59" s="642" t="s">
        <v>308</v>
      </c>
      <c r="G59" s="440"/>
      <c r="H59" s="440" t="s">
        <v>136</v>
      </c>
      <c r="I59" s="440" t="s">
        <v>33</v>
      </c>
      <c r="J59" s="639">
        <v>3.1736111111111111E-2</v>
      </c>
      <c r="K59" s="440">
        <v>4</v>
      </c>
      <c r="L59" s="440" t="s">
        <v>53</v>
      </c>
      <c r="M59" s="442">
        <v>30113</v>
      </c>
      <c r="N59" s="440" t="s">
        <v>87</v>
      </c>
      <c r="O59" s="442">
        <v>4761</v>
      </c>
      <c r="P59" s="442"/>
      <c r="Q59" s="444">
        <v>0.15810447315113074</v>
      </c>
      <c r="R59" s="440"/>
      <c r="S59" s="637">
        <v>0</v>
      </c>
      <c r="T59" s="440">
        <v>25352</v>
      </c>
      <c r="U59" s="637">
        <v>0.84189552684886926</v>
      </c>
      <c r="V59" s="442">
        <v>14763</v>
      </c>
    </row>
    <row r="60" spans="1:22" ht="16" customHeight="1" x14ac:dyDescent="0.2">
      <c r="A60" s="652">
        <v>58</v>
      </c>
      <c r="B60" s="440" t="s">
        <v>55</v>
      </c>
      <c r="C60" s="440" t="s">
        <v>56</v>
      </c>
      <c r="D60" s="440" t="s">
        <v>684</v>
      </c>
      <c r="E60" s="440" t="s">
        <v>29</v>
      </c>
      <c r="F60" s="642" t="s">
        <v>64</v>
      </c>
      <c r="G60" s="440" t="s">
        <v>85</v>
      </c>
      <c r="H60" s="440" t="s">
        <v>701</v>
      </c>
      <c r="I60" s="440" t="s">
        <v>33</v>
      </c>
      <c r="J60" s="639">
        <v>2.7800925925925927E-2</v>
      </c>
      <c r="K60" s="440">
        <v>3</v>
      </c>
      <c r="L60" s="440" t="s">
        <v>34</v>
      </c>
      <c r="M60" s="651">
        <v>28065</v>
      </c>
      <c r="N60" s="440" t="s">
        <v>59</v>
      </c>
      <c r="O60" s="442">
        <v>21800</v>
      </c>
      <c r="P60" s="442">
        <v>8720</v>
      </c>
      <c r="Q60" s="444">
        <v>0.776768216639943</v>
      </c>
      <c r="R60" s="440">
        <v>2388</v>
      </c>
      <c r="S60" s="637">
        <v>8.508818813468734E-2</v>
      </c>
      <c r="T60" s="440">
        <v>3877</v>
      </c>
      <c r="U60" s="637">
        <v>0.13814359522536968</v>
      </c>
      <c r="V60" s="442">
        <v>1874</v>
      </c>
    </row>
    <row r="61" spans="1:22" ht="16" customHeight="1" x14ac:dyDescent="0.2">
      <c r="A61" s="652">
        <v>59</v>
      </c>
      <c r="B61" s="440" t="s">
        <v>48</v>
      </c>
      <c r="C61" s="440" t="s">
        <v>48</v>
      </c>
      <c r="D61" s="440" t="s">
        <v>593</v>
      </c>
      <c r="E61" s="440" t="s">
        <v>29</v>
      </c>
      <c r="F61" s="642" t="s">
        <v>143</v>
      </c>
      <c r="G61" s="440"/>
      <c r="H61" s="440" t="s">
        <v>594</v>
      </c>
      <c r="I61" s="440" t="s">
        <v>33</v>
      </c>
      <c r="J61" s="639">
        <v>4.0949074074074075E-2</v>
      </c>
      <c r="K61" s="440">
        <v>5</v>
      </c>
      <c r="L61" s="440" t="s">
        <v>53</v>
      </c>
      <c r="M61" s="442">
        <v>24542</v>
      </c>
      <c r="N61" s="440" t="s">
        <v>87</v>
      </c>
      <c r="O61" s="442">
        <v>23204</v>
      </c>
      <c r="P61" s="442"/>
      <c r="Q61" s="444">
        <v>0.94548121587482681</v>
      </c>
      <c r="R61" s="440"/>
      <c r="S61" s="637">
        <v>0</v>
      </c>
      <c r="T61" s="440">
        <v>1338</v>
      </c>
      <c r="U61" s="637">
        <v>5.4518784125173171E-2</v>
      </c>
      <c r="V61" s="442">
        <v>767</v>
      </c>
    </row>
    <row r="62" spans="1:22" ht="16" customHeight="1" x14ac:dyDescent="0.2">
      <c r="A62" s="652">
        <v>60</v>
      </c>
      <c r="B62" s="142" t="s">
        <v>26</v>
      </c>
      <c r="C62" s="142" t="s">
        <v>27</v>
      </c>
      <c r="D62" s="142" t="s">
        <v>501</v>
      </c>
      <c r="E62" s="143" t="s">
        <v>29</v>
      </c>
      <c r="F62" s="143" t="s">
        <v>143</v>
      </c>
      <c r="G62" s="143" t="s">
        <v>36</v>
      </c>
      <c r="H62" s="143" t="s">
        <v>502</v>
      </c>
      <c r="I62" s="143" t="s">
        <v>33</v>
      </c>
      <c r="J62" s="441">
        <v>9.3402777777777772E-3</v>
      </c>
      <c r="K62" s="440">
        <v>5</v>
      </c>
      <c r="L62" s="143" t="s">
        <v>34</v>
      </c>
      <c r="M62" s="643">
        <v>24227</v>
      </c>
      <c r="N62" s="143" t="s">
        <v>42</v>
      </c>
      <c r="O62" s="208">
        <v>24227</v>
      </c>
      <c r="P62" s="659">
        <v>14283</v>
      </c>
      <c r="Q62" s="650">
        <v>1</v>
      </c>
      <c r="R62" s="647"/>
      <c r="S62" s="648"/>
      <c r="T62" s="651">
        <v>0</v>
      </c>
      <c r="U62" s="649">
        <v>0</v>
      </c>
      <c r="V62" s="645"/>
    </row>
    <row r="63" spans="1:22" ht="16" customHeight="1" x14ac:dyDescent="0.2">
      <c r="A63" s="652">
        <v>61</v>
      </c>
      <c r="B63" s="440" t="s">
        <v>37</v>
      </c>
      <c r="C63" s="440" t="s">
        <v>37</v>
      </c>
      <c r="D63" s="440" t="s">
        <v>626</v>
      </c>
      <c r="E63" s="440" t="s">
        <v>29</v>
      </c>
      <c r="F63" s="642" t="s">
        <v>318</v>
      </c>
      <c r="G63" s="440"/>
      <c r="H63" s="440" t="s">
        <v>156</v>
      </c>
      <c r="I63" s="440" t="s">
        <v>33</v>
      </c>
      <c r="J63" s="639">
        <v>2.3923611111111114E-2</v>
      </c>
      <c r="K63" s="440">
        <v>2</v>
      </c>
      <c r="L63" s="440" t="s">
        <v>34</v>
      </c>
      <c r="M63" s="442">
        <v>23942</v>
      </c>
      <c r="N63" s="440" t="s">
        <v>674</v>
      </c>
      <c r="O63" s="442">
        <v>23005</v>
      </c>
      <c r="P63" s="442">
        <v>13807</v>
      </c>
      <c r="Q63" s="444">
        <v>0.96086375407234148</v>
      </c>
      <c r="R63" s="440"/>
      <c r="S63" s="637"/>
      <c r="T63" s="440">
        <v>937</v>
      </c>
      <c r="U63" s="637">
        <v>3.9136245927658506E-2</v>
      </c>
      <c r="V63" s="442"/>
    </row>
    <row r="64" spans="1:22" ht="16" customHeight="1" x14ac:dyDescent="0.2">
      <c r="A64" s="652">
        <v>62</v>
      </c>
      <c r="B64" s="142" t="s">
        <v>26</v>
      </c>
      <c r="C64" s="142" t="s">
        <v>27</v>
      </c>
      <c r="D64" s="142" t="s">
        <v>528</v>
      </c>
      <c r="E64" s="143" t="s">
        <v>29</v>
      </c>
      <c r="F64" s="143" t="s">
        <v>529</v>
      </c>
      <c r="G64" s="142" t="s">
        <v>36</v>
      </c>
      <c r="H64" s="142" t="s">
        <v>530</v>
      </c>
      <c r="I64" s="143" t="s">
        <v>33</v>
      </c>
      <c r="J64" s="440" t="s">
        <v>36</v>
      </c>
      <c r="K64" s="440" t="s">
        <v>36</v>
      </c>
      <c r="L64" s="143" t="s">
        <v>34</v>
      </c>
      <c r="M64" s="643">
        <v>21675</v>
      </c>
      <c r="N64" s="143" t="s">
        <v>42</v>
      </c>
      <c r="O64" s="208">
        <v>21469</v>
      </c>
      <c r="P64" s="659">
        <v>14619</v>
      </c>
      <c r="Q64" s="650">
        <v>0.99049596309111876</v>
      </c>
      <c r="R64" s="647"/>
      <c r="S64" s="648"/>
      <c r="T64" s="641">
        <v>206</v>
      </c>
      <c r="U64" s="646">
        <v>9.5040369088811999E-3</v>
      </c>
      <c r="V64" s="645"/>
    </row>
    <row r="65" spans="1:22" ht="16" customHeight="1" x14ac:dyDescent="0.2">
      <c r="A65" s="652">
        <v>63</v>
      </c>
      <c r="B65" s="440" t="s">
        <v>37</v>
      </c>
      <c r="C65" s="440" t="s">
        <v>37</v>
      </c>
      <c r="D65" s="440" t="s">
        <v>686</v>
      </c>
      <c r="E65" s="440" t="s">
        <v>29</v>
      </c>
      <c r="F65" s="642" t="s">
        <v>308</v>
      </c>
      <c r="G65" s="440"/>
      <c r="H65" s="440" t="s">
        <v>687</v>
      </c>
      <c r="I65" s="440" t="s">
        <v>33</v>
      </c>
      <c r="J65" s="639">
        <v>1.2546296296296297E-2</v>
      </c>
      <c r="K65" s="440">
        <v>6</v>
      </c>
      <c r="L65" s="440" t="s">
        <v>34</v>
      </c>
      <c r="M65" s="442">
        <v>21125</v>
      </c>
      <c r="N65" s="440" t="s">
        <v>674</v>
      </c>
      <c r="O65" s="442">
        <v>4548</v>
      </c>
      <c r="P65" s="442">
        <v>2707</v>
      </c>
      <c r="Q65" s="444">
        <v>0.21528994082840236</v>
      </c>
      <c r="R65" s="440"/>
      <c r="S65" s="637"/>
      <c r="T65" s="440">
        <v>16577</v>
      </c>
      <c r="U65" s="637">
        <v>0.78471005917159764</v>
      </c>
      <c r="V65" s="442"/>
    </row>
    <row r="66" spans="1:22" ht="16" customHeight="1" x14ac:dyDescent="0.2">
      <c r="A66" s="652">
        <v>64</v>
      </c>
      <c r="B66" s="440" t="s">
        <v>48</v>
      </c>
      <c r="C66" s="440" t="s">
        <v>48</v>
      </c>
      <c r="D66" s="440" t="s">
        <v>705</v>
      </c>
      <c r="E66" s="440"/>
      <c r="F66" s="642" t="s">
        <v>146</v>
      </c>
      <c r="G66" s="440" t="s">
        <v>167</v>
      </c>
      <c r="H66" s="440" t="s">
        <v>706</v>
      </c>
      <c r="I66" s="440" t="s">
        <v>33</v>
      </c>
      <c r="J66" s="639">
        <v>4.116898148148148E-2</v>
      </c>
      <c r="K66" s="440">
        <v>6</v>
      </c>
      <c r="L66" s="440" t="s">
        <v>53</v>
      </c>
      <c r="M66" s="442">
        <v>20659</v>
      </c>
      <c r="N66" s="440" t="s">
        <v>87</v>
      </c>
      <c r="O66" s="442">
        <v>10631</v>
      </c>
      <c r="P66" s="442"/>
      <c r="Q66" s="444">
        <v>0.51459412362650658</v>
      </c>
      <c r="R66" s="440"/>
      <c r="S66" s="637">
        <v>0</v>
      </c>
      <c r="T66" s="440">
        <v>10028</v>
      </c>
      <c r="U66" s="637">
        <v>0.48540587637349342</v>
      </c>
      <c r="V66" s="442">
        <v>3100</v>
      </c>
    </row>
    <row r="67" spans="1:22" ht="16" customHeight="1" x14ac:dyDescent="0.2">
      <c r="A67" s="652">
        <v>65</v>
      </c>
      <c r="B67" s="440" t="s">
        <v>37</v>
      </c>
      <c r="C67" s="440" t="s">
        <v>37</v>
      </c>
      <c r="D67" s="440" t="s">
        <v>625</v>
      </c>
      <c r="E67" s="440" t="s">
        <v>29</v>
      </c>
      <c r="F67" s="642" t="s">
        <v>64</v>
      </c>
      <c r="G67" s="440" t="s">
        <v>85</v>
      </c>
      <c r="H67" s="440" t="s">
        <v>547</v>
      </c>
      <c r="I67" s="440" t="s">
        <v>33</v>
      </c>
      <c r="J67" s="639"/>
      <c r="K67" s="440"/>
      <c r="L67" s="440" t="s">
        <v>34</v>
      </c>
      <c r="M67" s="442">
        <v>19687</v>
      </c>
      <c r="N67" s="440" t="s">
        <v>674</v>
      </c>
      <c r="O67" s="442">
        <v>18768</v>
      </c>
      <c r="P67" s="442">
        <v>4837</v>
      </c>
      <c r="Q67" s="444">
        <v>0.95331944938284152</v>
      </c>
      <c r="R67" s="440"/>
      <c r="S67" s="637"/>
      <c r="T67" s="440">
        <v>919</v>
      </c>
      <c r="U67" s="637">
        <v>4.6680550617158534E-2</v>
      </c>
      <c r="V67" s="442"/>
    </row>
    <row r="68" spans="1:22" ht="16" customHeight="1" x14ac:dyDescent="0.2">
      <c r="A68" s="652">
        <v>66</v>
      </c>
      <c r="B68" s="440" t="s">
        <v>66</v>
      </c>
      <c r="C68" s="440" t="s">
        <v>67</v>
      </c>
      <c r="D68" s="440" t="s">
        <v>210</v>
      </c>
      <c r="E68" s="440" t="s">
        <v>29</v>
      </c>
      <c r="F68" s="642" t="s">
        <v>146</v>
      </c>
      <c r="G68" s="440"/>
      <c r="H68" s="440" t="s">
        <v>211</v>
      </c>
      <c r="I68" s="440" t="s">
        <v>33</v>
      </c>
      <c r="J68" s="639">
        <v>1.4710648148148148E-2</v>
      </c>
      <c r="K68" s="440">
        <v>4</v>
      </c>
      <c r="L68" s="440" t="s">
        <v>34</v>
      </c>
      <c r="M68" s="442">
        <v>19345</v>
      </c>
      <c r="N68" s="440" t="s">
        <v>544</v>
      </c>
      <c r="O68" s="442">
        <v>12745</v>
      </c>
      <c r="P68" s="442">
        <v>2370</v>
      </c>
      <c r="Q68" s="444">
        <v>0.65882657017317137</v>
      </c>
      <c r="R68" s="440">
        <v>0</v>
      </c>
      <c r="S68" s="637">
        <v>0</v>
      </c>
      <c r="T68" s="440">
        <v>6600</v>
      </c>
      <c r="U68" s="637">
        <v>0.34117342982682863</v>
      </c>
      <c r="V68" s="442">
        <v>4600</v>
      </c>
    </row>
    <row r="69" spans="1:22" ht="16" customHeight="1" x14ac:dyDescent="0.2">
      <c r="A69" s="652">
        <v>67</v>
      </c>
      <c r="B69" s="440" t="s">
        <v>37</v>
      </c>
      <c r="C69" s="440" t="s">
        <v>37</v>
      </c>
      <c r="D69" s="440" t="s">
        <v>628</v>
      </c>
      <c r="E69" s="440" t="s">
        <v>29</v>
      </c>
      <c r="F69" s="642" t="s">
        <v>308</v>
      </c>
      <c r="G69" s="440" t="s">
        <v>105</v>
      </c>
      <c r="H69" s="440" t="s">
        <v>188</v>
      </c>
      <c r="I69" s="440" t="s">
        <v>33</v>
      </c>
      <c r="J69" s="639">
        <v>2.9641203703703701E-2</v>
      </c>
      <c r="K69" s="440">
        <v>3</v>
      </c>
      <c r="L69" s="440" t="s">
        <v>34</v>
      </c>
      <c r="M69" s="442">
        <v>17899</v>
      </c>
      <c r="N69" s="440" t="s">
        <v>674</v>
      </c>
      <c r="O69" s="442">
        <v>17465</v>
      </c>
      <c r="P69" s="442">
        <v>11574</v>
      </c>
      <c r="Q69" s="444">
        <v>0.97575283535393043</v>
      </c>
      <c r="R69" s="440"/>
      <c r="S69" s="637"/>
      <c r="T69" s="440">
        <v>434</v>
      </c>
      <c r="U69" s="637">
        <v>2.4247164646069613E-2</v>
      </c>
      <c r="V69" s="442"/>
    </row>
    <row r="70" spans="1:22" ht="16" customHeight="1" x14ac:dyDescent="0.2">
      <c r="A70" s="652">
        <v>68</v>
      </c>
      <c r="B70" s="440" t="s">
        <v>48</v>
      </c>
      <c r="C70" s="440" t="s">
        <v>49</v>
      </c>
      <c r="D70" s="440" t="s">
        <v>160</v>
      </c>
      <c r="E70" s="440"/>
      <c r="F70" s="642" t="s">
        <v>64</v>
      </c>
      <c r="G70" s="440" t="s">
        <v>161</v>
      </c>
      <c r="H70" s="440" t="s">
        <v>162</v>
      </c>
      <c r="I70" s="440" t="s">
        <v>33</v>
      </c>
      <c r="J70" s="639">
        <v>5.7060185185185183E-3</v>
      </c>
      <c r="K70" s="440">
        <v>2</v>
      </c>
      <c r="L70" s="440" t="s">
        <v>163</v>
      </c>
      <c r="M70" s="442">
        <v>17311</v>
      </c>
      <c r="N70" s="440" t="s">
        <v>87</v>
      </c>
      <c r="O70" s="442">
        <v>17311</v>
      </c>
      <c r="P70" s="442"/>
      <c r="Q70" s="444">
        <v>1</v>
      </c>
      <c r="R70" s="440"/>
      <c r="S70" s="637">
        <v>0</v>
      </c>
      <c r="T70" s="440">
        <v>0</v>
      </c>
      <c r="U70" s="637">
        <v>0</v>
      </c>
      <c r="V70" s="442">
        <v>0</v>
      </c>
    </row>
    <row r="71" spans="1:22" ht="16" customHeight="1" x14ac:dyDescent="0.2">
      <c r="A71" s="652">
        <v>69</v>
      </c>
      <c r="B71" s="440" t="s">
        <v>37</v>
      </c>
      <c r="C71" s="440" t="s">
        <v>37</v>
      </c>
      <c r="D71" s="440" t="s">
        <v>645</v>
      </c>
      <c r="E71" s="440" t="s">
        <v>29</v>
      </c>
      <c r="F71" s="642" t="s">
        <v>130</v>
      </c>
      <c r="G71" s="440" t="s">
        <v>386</v>
      </c>
      <c r="H71" s="440" t="s">
        <v>646</v>
      </c>
      <c r="I71" s="440" t="s">
        <v>33</v>
      </c>
      <c r="J71" s="639">
        <v>8.9467592592592585E-3</v>
      </c>
      <c r="K71" s="440">
        <v>1</v>
      </c>
      <c r="L71" s="440" t="s">
        <v>34</v>
      </c>
      <c r="M71" s="442">
        <v>17128</v>
      </c>
      <c r="N71" s="440" t="s">
        <v>674</v>
      </c>
      <c r="O71" s="442">
        <v>16969</v>
      </c>
      <c r="P71" s="442">
        <v>7422</v>
      </c>
      <c r="Q71" s="444">
        <v>0.99071695469406817</v>
      </c>
      <c r="R71" s="440"/>
      <c r="S71" s="637"/>
      <c r="T71" s="440">
        <v>159</v>
      </c>
      <c r="U71" s="637">
        <v>9.2830453059318079E-3</v>
      </c>
      <c r="V71" s="442"/>
    </row>
    <row r="72" spans="1:22" ht="16" customHeight="1" x14ac:dyDescent="0.2">
      <c r="A72" s="652">
        <v>70</v>
      </c>
      <c r="B72" s="142" t="s">
        <v>26</v>
      </c>
      <c r="C72" s="142" t="s">
        <v>27</v>
      </c>
      <c r="D72" s="142" t="s">
        <v>572</v>
      </c>
      <c r="E72" s="143" t="s">
        <v>29</v>
      </c>
      <c r="F72" s="143" t="s">
        <v>143</v>
      </c>
      <c r="G72" s="142" t="s">
        <v>36</v>
      </c>
      <c r="H72" s="142" t="s">
        <v>573</v>
      </c>
      <c r="I72" s="143" t="s">
        <v>33</v>
      </c>
      <c r="J72" s="441">
        <v>2.9641203703703701E-2</v>
      </c>
      <c r="K72" s="440">
        <v>1</v>
      </c>
      <c r="L72" s="143" t="s">
        <v>34</v>
      </c>
      <c r="M72" s="643">
        <v>15746</v>
      </c>
      <c r="N72" s="143" t="s">
        <v>42</v>
      </c>
      <c r="O72" s="208">
        <v>910</v>
      </c>
      <c r="P72" s="659">
        <v>769</v>
      </c>
      <c r="Q72" s="650">
        <v>5.779245522672425E-2</v>
      </c>
      <c r="R72" s="647"/>
      <c r="S72" s="648"/>
      <c r="T72" s="641">
        <v>14836</v>
      </c>
      <c r="U72" s="646">
        <v>0.94220754477327573</v>
      </c>
      <c r="V72" s="645"/>
    </row>
    <row r="73" spans="1:22" ht="16" customHeight="1" x14ac:dyDescent="0.2">
      <c r="A73" s="652">
        <v>71</v>
      </c>
      <c r="B73" s="440" t="s">
        <v>37</v>
      </c>
      <c r="C73" s="440" t="s">
        <v>37</v>
      </c>
      <c r="D73" s="440" t="s">
        <v>630</v>
      </c>
      <c r="E73" s="440" t="s">
        <v>29</v>
      </c>
      <c r="F73" s="642" t="s">
        <v>512</v>
      </c>
      <c r="G73" s="440"/>
      <c r="H73" s="440" t="s">
        <v>197</v>
      </c>
      <c r="I73" s="440" t="s">
        <v>33</v>
      </c>
      <c r="J73" s="639">
        <v>2.3368055555555555E-2</v>
      </c>
      <c r="K73" s="440">
        <v>5</v>
      </c>
      <c r="L73" s="440" t="s">
        <v>34</v>
      </c>
      <c r="M73" s="442">
        <v>15229</v>
      </c>
      <c r="N73" s="440" t="s">
        <v>674</v>
      </c>
      <c r="O73" s="442">
        <v>15229</v>
      </c>
      <c r="P73" s="442">
        <v>8276</v>
      </c>
      <c r="Q73" s="444">
        <v>1</v>
      </c>
      <c r="R73" s="440"/>
      <c r="S73" s="637"/>
      <c r="T73" s="440"/>
      <c r="U73" s="637">
        <v>0</v>
      </c>
      <c r="V73" s="442"/>
    </row>
    <row r="74" spans="1:22" ht="16" customHeight="1" x14ac:dyDescent="0.2">
      <c r="A74" s="652">
        <v>72</v>
      </c>
      <c r="B74" s="440" t="s">
        <v>55</v>
      </c>
      <c r="C74" s="440" t="s">
        <v>56</v>
      </c>
      <c r="D74" s="440" t="s">
        <v>690</v>
      </c>
      <c r="E74" s="440" t="s">
        <v>29</v>
      </c>
      <c r="F74" s="642" t="s">
        <v>308</v>
      </c>
      <c r="G74" s="440" t="s">
        <v>453</v>
      </c>
      <c r="H74" s="440" t="s">
        <v>698</v>
      </c>
      <c r="I74" s="440" t="s">
        <v>33</v>
      </c>
      <c r="J74" s="639">
        <v>3.3383487650462965E-2</v>
      </c>
      <c r="K74" s="440">
        <v>3</v>
      </c>
      <c r="L74" s="440" t="s">
        <v>34</v>
      </c>
      <c r="M74" s="651">
        <v>14426</v>
      </c>
      <c r="N74" s="440" t="s">
        <v>59</v>
      </c>
      <c r="O74" s="442">
        <v>4991</v>
      </c>
      <c r="P74" s="442">
        <v>1996</v>
      </c>
      <c r="Q74" s="444">
        <v>0.34597254956328849</v>
      </c>
      <c r="R74" s="440">
        <v>1987</v>
      </c>
      <c r="S74" s="637">
        <v>0.13773741854984056</v>
      </c>
      <c r="T74" s="440">
        <v>7448</v>
      </c>
      <c r="U74" s="637">
        <v>0.51629003188687095</v>
      </c>
      <c r="V74" s="442">
        <v>5691</v>
      </c>
    </row>
    <row r="75" spans="1:22" ht="16" customHeight="1" x14ac:dyDescent="0.2">
      <c r="A75" s="652">
        <v>73</v>
      </c>
      <c r="B75" s="440" t="s">
        <v>37</v>
      </c>
      <c r="C75" s="440" t="s">
        <v>37</v>
      </c>
      <c r="D75" s="440" t="s">
        <v>619</v>
      </c>
      <c r="E75" s="440" t="s">
        <v>29</v>
      </c>
      <c r="F75" s="642" t="s">
        <v>146</v>
      </c>
      <c r="G75" s="440" t="s">
        <v>167</v>
      </c>
      <c r="H75" s="440" t="s">
        <v>545</v>
      </c>
      <c r="I75" s="440" t="s">
        <v>33</v>
      </c>
      <c r="J75" s="639"/>
      <c r="K75" s="440"/>
      <c r="L75" s="440" t="s">
        <v>34</v>
      </c>
      <c r="M75" s="442">
        <v>14198</v>
      </c>
      <c r="N75" s="440" t="s">
        <v>674</v>
      </c>
      <c r="O75" s="442">
        <v>9644</v>
      </c>
      <c r="P75" s="442">
        <v>4588</v>
      </c>
      <c r="Q75" s="444">
        <v>0.67925059867586979</v>
      </c>
      <c r="R75" s="440"/>
      <c r="S75" s="637"/>
      <c r="T75" s="440">
        <v>4554</v>
      </c>
      <c r="U75" s="637">
        <v>0.32074940132413016</v>
      </c>
      <c r="V75" s="442"/>
    </row>
    <row r="76" spans="1:22" ht="16" customHeight="1" x14ac:dyDescent="0.2">
      <c r="A76" s="652">
        <v>74</v>
      </c>
      <c r="B76" s="440" t="s">
        <v>37</v>
      </c>
      <c r="C76" s="440" t="s">
        <v>37</v>
      </c>
      <c r="D76" s="440" t="s">
        <v>656</v>
      </c>
      <c r="E76" s="440" t="s">
        <v>29</v>
      </c>
      <c r="F76" s="642" t="s">
        <v>64</v>
      </c>
      <c r="G76" s="440" t="s">
        <v>85</v>
      </c>
      <c r="H76" s="440" t="s">
        <v>657</v>
      </c>
      <c r="I76" s="440" t="s">
        <v>33</v>
      </c>
      <c r="J76" s="639"/>
      <c r="K76" s="440"/>
      <c r="L76" s="440" t="s">
        <v>34</v>
      </c>
      <c r="M76" s="442">
        <v>13594</v>
      </c>
      <c r="N76" s="440" t="s">
        <v>674</v>
      </c>
      <c r="O76" s="442">
        <v>733</v>
      </c>
      <c r="P76" s="442">
        <v>424</v>
      </c>
      <c r="Q76" s="444">
        <v>5.3920847432690891E-2</v>
      </c>
      <c r="R76" s="440"/>
      <c r="S76" s="637"/>
      <c r="T76" s="440">
        <v>12861</v>
      </c>
      <c r="U76" s="637">
        <v>0.94607915256730912</v>
      </c>
      <c r="V76" s="442"/>
    </row>
    <row r="77" spans="1:22" ht="16" customHeight="1" x14ac:dyDescent="0.2">
      <c r="A77" s="652">
        <v>75</v>
      </c>
      <c r="B77" s="440" t="s">
        <v>55</v>
      </c>
      <c r="C77" s="440" t="s">
        <v>56</v>
      </c>
      <c r="D77" s="440" t="s">
        <v>692</v>
      </c>
      <c r="E77" s="440" t="s">
        <v>29</v>
      </c>
      <c r="F77" s="642" t="s">
        <v>309</v>
      </c>
      <c r="G77" s="440" t="s">
        <v>176</v>
      </c>
      <c r="H77" s="440" t="s">
        <v>699</v>
      </c>
      <c r="I77" s="440" t="s">
        <v>33</v>
      </c>
      <c r="J77" s="639">
        <v>1.7858796296296296E-2</v>
      </c>
      <c r="K77" s="440">
        <v>5</v>
      </c>
      <c r="L77" s="440" t="s">
        <v>34</v>
      </c>
      <c r="M77" s="651">
        <v>12964</v>
      </c>
      <c r="N77" s="440" t="s">
        <v>59</v>
      </c>
      <c r="O77" s="442">
        <v>3646</v>
      </c>
      <c r="P77" s="442">
        <v>1458</v>
      </c>
      <c r="Q77" s="444">
        <v>0.28124035791422403</v>
      </c>
      <c r="R77" s="440">
        <v>4194</v>
      </c>
      <c r="S77" s="637">
        <v>0.32351126195618635</v>
      </c>
      <c r="T77" s="440">
        <v>5124</v>
      </c>
      <c r="U77" s="637">
        <v>0.39524838012958963</v>
      </c>
      <c r="V77" s="442">
        <v>3899</v>
      </c>
    </row>
    <row r="78" spans="1:22" ht="16" customHeight="1" x14ac:dyDescent="0.2">
      <c r="A78" s="652">
        <v>76</v>
      </c>
      <c r="B78" s="440" t="s">
        <v>37</v>
      </c>
      <c r="C78" s="440" t="s">
        <v>37</v>
      </c>
      <c r="D78" s="440" t="s">
        <v>551</v>
      </c>
      <c r="E78" s="440" t="s">
        <v>29</v>
      </c>
      <c r="F78" s="642" t="s">
        <v>318</v>
      </c>
      <c r="G78" s="440" t="s">
        <v>85</v>
      </c>
      <c r="H78" s="440" t="s">
        <v>552</v>
      </c>
      <c r="I78" s="440" t="s">
        <v>33</v>
      </c>
      <c r="J78" s="639"/>
      <c r="K78" s="440"/>
      <c r="L78" s="440" t="s">
        <v>34</v>
      </c>
      <c r="M78" s="442">
        <v>12628</v>
      </c>
      <c r="N78" s="440" t="s">
        <v>674</v>
      </c>
      <c r="O78" s="442">
        <v>3284</v>
      </c>
      <c r="P78" s="442">
        <v>1721</v>
      </c>
      <c r="Q78" s="444">
        <v>0.2600570161545771</v>
      </c>
      <c r="R78" s="440"/>
      <c r="S78" s="637"/>
      <c r="T78" s="440">
        <v>9344</v>
      </c>
      <c r="U78" s="637">
        <v>0.7399429838454229</v>
      </c>
      <c r="V78" s="442"/>
    </row>
    <row r="79" spans="1:22" ht="16" customHeight="1" x14ac:dyDescent="0.2">
      <c r="A79" s="652">
        <v>77</v>
      </c>
      <c r="B79" s="440" t="s">
        <v>48</v>
      </c>
      <c r="C79" s="440" t="s">
        <v>83</v>
      </c>
      <c r="D79" s="440" t="s">
        <v>704</v>
      </c>
      <c r="E79" s="440"/>
      <c r="F79" s="642" t="s">
        <v>64</v>
      </c>
      <c r="G79" s="440" t="s">
        <v>161</v>
      </c>
      <c r="H79" s="440" t="s">
        <v>229</v>
      </c>
      <c r="I79" s="440" t="s">
        <v>33</v>
      </c>
      <c r="J79" s="639">
        <v>1.6655092592592593E-2</v>
      </c>
      <c r="K79" s="440">
        <v>16</v>
      </c>
      <c r="L79" s="440" t="s">
        <v>53</v>
      </c>
      <c r="M79" s="442">
        <v>11427</v>
      </c>
      <c r="N79" s="440" t="s">
        <v>87</v>
      </c>
      <c r="O79" s="442">
        <v>4460</v>
      </c>
      <c r="P79" s="442"/>
      <c r="Q79" s="444">
        <v>0.39030366675417871</v>
      </c>
      <c r="R79" s="440"/>
      <c r="S79" s="637">
        <v>0</v>
      </c>
      <c r="T79" s="440">
        <v>6967</v>
      </c>
      <c r="U79" s="637">
        <v>0.60969633324582129</v>
      </c>
      <c r="V79" s="442">
        <v>5319</v>
      </c>
    </row>
    <row r="80" spans="1:22" ht="16" customHeight="1" x14ac:dyDescent="0.2">
      <c r="A80" s="652">
        <v>78</v>
      </c>
      <c r="B80" s="440" t="s">
        <v>37</v>
      </c>
      <c r="C80" s="440" t="s">
        <v>37</v>
      </c>
      <c r="D80" s="440" t="s">
        <v>618</v>
      </c>
      <c r="E80" s="440" t="s">
        <v>29</v>
      </c>
      <c r="F80" s="642" t="s">
        <v>308</v>
      </c>
      <c r="G80" s="440" t="s">
        <v>113</v>
      </c>
      <c r="H80" s="440" t="s">
        <v>114</v>
      </c>
      <c r="I80" s="440" t="s">
        <v>33</v>
      </c>
      <c r="J80" s="639"/>
      <c r="K80" s="440"/>
      <c r="L80" s="440" t="s">
        <v>34</v>
      </c>
      <c r="M80" s="442">
        <v>10630</v>
      </c>
      <c r="N80" s="440" t="s">
        <v>674</v>
      </c>
      <c r="O80" s="442">
        <v>9780</v>
      </c>
      <c r="P80" s="442">
        <v>3334</v>
      </c>
      <c r="Q80" s="444">
        <v>0.92003762935089373</v>
      </c>
      <c r="R80" s="440"/>
      <c r="S80" s="637"/>
      <c r="T80" s="440">
        <v>850</v>
      </c>
      <c r="U80" s="637">
        <v>7.9962370649106301E-2</v>
      </c>
      <c r="V80" s="442"/>
    </row>
    <row r="81" spans="1:22" ht="16" customHeight="1" x14ac:dyDescent="0.2">
      <c r="A81" s="652">
        <v>79</v>
      </c>
      <c r="B81" s="440" t="s">
        <v>48</v>
      </c>
      <c r="C81" s="440" t="s">
        <v>48</v>
      </c>
      <c r="D81" s="440" t="s">
        <v>654</v>
      </c>
      <c r="E81" s="440"/>
      <c r="F81" s="642" t="s">
        <v>146</v>
      </c>
      <c r="G81" s="440"/>
      <c r="H81" s="440" t="s">
        <v>655</v>
      </c>
      <c r="I81" s="440" t="s">
        <v>33</v>
      </c>
      <c r="J81" s="639">
        <v>3.1296296296296294E-2</v>
      </c>
      <c r="K81" s="440">
        <v>5</v>
      </c>
      <c r="L81" s="440" t="s">
        <v>53</v>
      </c>
      <c r="M81" s="442">
        <v>10075</v>
      </c>
      <c r="N81" s="440" t="s">
        <v>87</v>
      </c>
      <c r="O81" s="442">
        <v>4259</v>
      </c>
      <c r="P81" s="442"/>
      <c r="Q81" s="444">
        <v>0.42272952853598017</v>
      </c>
      <c r="R81" s="440"/>
      <c r="S81" s="637">
        <v>0</v>
      </c>
      <c r="T81" s="440">
        <v>5816</v>
      </c>
      <c r="U81" s="637">
        <v>0.57727047146401989</v>
      </c>
      <c r="V81" s="442">
        <v>1848</v>
      </c>
    </row>
    <row r="82" spans="1:22" ht="16" customHeight="1" x14ac:dyDescent="0.2">
      <c r="A82" s="652">
        <v>80</v>
      </c>
      <c r="B82" s="440" t="s">
        <v>37</v>
      </c>
      <c r="C82" s="440" t="s">
        <v>37</v>
      </c>
      <c r="D82" s="440" t="s">
        <v>627</v>
      </c>
      <c r="E82" s="440" t="s">
        <v>29</v>
      </c>
      <c r="F82" s="642" t="s">
        <v>181</v>
      </c>
      <c r="G82" s="440"/>
      <c r="H82" s="440" t="s">
        <v>606</v>
      </c>
      <c r="I82" s="440" t="s">
        <v>33</v>
      </c>
      <c r="J82" s="639">
        <v>1.7291666666666667E-2</v>
      </c>
      <c r="K82" s="440">
        <v>1</v>
      </c>
      <c r="L82" s="440" t="s">
        <v>34</v>
      </c>
      <c r="M82" s="442">
        <v>9753</v>
      </c>
      <c r="N82" s="440" t="s">
        <v>674</v>
      </c>
      <c r="O82" s="442">
        <v>7392</v>
      </c>
      <c r="P82" s="442">
        <v>5262</v>
      </c>
      <c r="Q82" s="444">
        <v>0.75792063980313751</v>
      </c>
      <c r="R82" s="440"/>
      <c r="S82" s="637"/>
      <c r="T82" s="440">
        <v>2361</v>
      </c>
      <c r="U82" s="637">
        <v>0.24207936019686249</v>
      </c>
      <c r="V82" s="442"/>
    </row>
    <row r="83" spans="1:22" ht="16" customHeight="1" x14ac:dyDescent="0.2">
      <c r="A83" s="652">
        <v>81</v>
      </c>
      <c r="B83" s="440" t="s">
        <v>48</v>
      </c>
      <c r="C83" s="440" t="s">
        <v>83</v>
      </c>
      <c r="D83" s="440" t="s">
        <v>205</v>
      </c>
      <c r="E83" s="440"/>
      <c r="F83" s="642" t="s">
        <v>206</v>
      </c>
      <c r="G83" s="440"/>
      <c r="H83" s="440" t="s">
        <v>314</v>
      </c>
      <c r="I83" s="440" t="s">
        <v>33</v>
      </c>
      <c r="J83" s="639">
        <v>0.12524305555555557</v>
      </c>
      <c r="K83" s="440">
        <v>4</v>
      </c>
      <c r="L83" s="440" t="s">
        <v>53</v>
      </c>
      <c r="M83" s="442">
        <v>8904</v>
      </c>
      <c r="N83" s="440" t="s">
        <v>87</v>
      </c>
      <c r="O83" s="442">
        <v>8904</v>
      </c>
      <c r="P83" s="442"/>
      <c r="Q83" s="444">
        <v>1</v>
      </c>
      <c r="R83" s="440"/>
      <c r="S83" s="637">
        <v>0</v>
      </c>
      <c r="T83" s="440">
        <v>0</v>
      </c>
      <c r="U83" s="637">
        <v>0</v>
      </c>
      <c r="V83" s="442">
        <v>0</v>
      </c>
    </row>
    <row r="84" spans="1:22" ht="16" customHeight="1" x14ac:dyDescent="0.2">
      <c r="A84" s="652">
        <v>82</v>
      </c>
      <c r="B84" s="440" t="s">
        <v>66</v>
      </c>
      <c r="C84" s="440" t="s">
        <v>214</v>
      </c>
      <c r="D84" s="440" t="s">
        <v>215</v>
      </c>
      <c r="E84" s="440" t="s">
        <v>29</v>
      </c>
      <c r="F84" s="642" t="s">
        <v>206</v>
      </c>
      <c r="G84" s="440"/>
      <c r="H84" s="440" t="s">
        <v>216</v>
      </c>
      <c r="I84" s="440" t="s">
        <v>33</v>
      </c>
      <c r="J84" s="639">
        <v>9.6296296296296303E-3</v>
      </c>
      <c r="K84" s="440">
        <v>53</v>
      </c>
      <c r="L84" s="440" t="s">
        <v>34</v>
      </c>
      <c r="M84" s="442">
        <v>8534</v>
      </c>
      <c r="N84" s="440" t="s">
        <v>544</v>
      </c>
      <c r="O84" s="442">
        <v>4134</v>
      </c>
      <c r="P84" s="442">
        <v>539</v>
      </c>
      <c r="Q84" s="444">
        <v>0.48441528005624562</v>
      </c>
      <c r="R84" s="440">
        <v>0</v>
      </c>
      <c r="S84" s="637">
        <v>0</v>
      </c>
      <c r="T84" s="440">
        <v>4400</v>
      </c>
      <c r="U84" s="637">
        <v>0.51558471994375443</v>
      </c>
      <c r="V84" s="442">
        <v>2100</v>
      </c>
    </row>
    <row r="85" spans="1:22" ht="16" customHeight="1" x14ac:dyDescent="0.2">
      <c r="A85" s="652">
        <v>83</v>
      </c>
      <c r="B85" s="440" t="s">
        <v>48</v>
      </c>
      <c r="C85" s="440" t="s">
        <v>49</v>
      </c>
      <c r="D85" s="440" t="s">
        <v>174</v>
      </c>
      <c r="E85" s="440"/>
      <c r="F85" s="642" t="s">
        <v>309</v>
      </c>
      <c r="G85" s="440" t="s">
        <v>176</v>
      </c>
      <c r="H85" s="440" t="s">
        <v>177</v>
      </c>
      <c r="I85" s="440" t="s">
        <v>33</v>
      </c>
      <c r="J85" s="639">
        <v>3.5405092592592592E-2</v>
      </c>
      <c r="K85" s="440">
        <v>3</v>
      </c>
      <c r="L85" s="440" t="s">
        <v>53</v>
      </c>
      <c r="M85" s="442">
        <v>8407</v>
      </c>
      <c r="N85" s="440" t="s">
        <v>87</v>
      </c>
      <c r="O85" s="442">
        <v>6387</v>
      </c>
      <c r="P85" s="442"/>
      <c r="Q85" s="444">
        <v>0.75972403949090039</v>
      </c>
      <c r="R85" s="440"/>
      <c r="S85" s="637">
        <v>0</v>
      </c>
      <c r="T85" s="440">
        <v>2020</v>
      </c>
      <c r="U85" s="637">
        <v>0.24027596050909955</v>
      </c>
      <c r="V85" s="442">
        <v>1299</v>
      </c>
    </row>
    <row r="86" spans="1:22" ht="16" customHeight="1" x14ac:dyDescent="0.2">
      <c r="A86" s="652">
        <v>84</v>
      </c>
      <c r="B86" s="440" t="s">
        <v>48</v>
      </c>
      <c r="C86" s="440" t="s">
        <v>48</v>
      </c>
      <c r="D86" s="440" t="s">
        <v>595</v>
      </c>
      <c r="E86" s="440"/>
      <c r="F86" s="642" t="s">
        <v>127</v>
      </c>
      <c r="G86" s="440"/>
      <c r="H86" s="440" t="s">
        <v>596</v>
      </c>
      <c r="I86" s="440" t="s">
        <v>33</v>
      </c>
      <c r="J86" s="639">
        <v>3.4548611111111113E-2</v>
      </c>
      <c r="K86" s="440">
        <v>5</v>
      </c>
      <c r="L86" s="440" t="s">
        <v>53</v>
      </c>
      <c r="M86" s="442">
        <v>8353</v>
      </c>
      <c r="N86" s="440" t="s">
        <v>87</v>
      </c>
      <c r="O86" s="442">
        <v>6863</v>
      </c>
      <c r="P86" s="442"/>
      <c r="Q86" s="444">
        <v>0.82162097450017957</v>
      </c>
      <c r="R86" s="440"/>
      <c r="S86" s="637">
        <v>0</v>
      </c>
      <c r="T86" s="440">
        <v>1490</v>
      </c>
      <c r="U86" s="637">
        <v>0.17837902549982043</v>
      </c>
      <c r="V86" s="442">
        <v>1053</v>
      </c>
    </row>
    <row r="87" spans="1:22" ht="16" customHeight="1" x14ac:dyDescent="0.2">
      <c r="A87" s="652">
        <v>85</v>
      </c>
      <c r="B87" s="440" t="s">
        <v>37</v>
      </c>
      <c r="C87" s="440" t="s">
        <v>37</v>
      </c>
      <c r="D87" s="440" t="s">
        <v>542</v>
      </c>
      <c r="E87" s="440" t="s">
        <v>29</v>
      </c>
      <c r="F87" s="642" t="s">
        <v>318</v>
      </c>
      <c r="G87" s="440" t="s">
        <v>394</v>
      </c>
      <c r="H87" s="440" t="s">
        <v>546</v>
      </c>
      <c r="I87" s="440" t="s">
        <v>33</v>
      </c>
      <c r="J87" s="639">
        <v>3.2581018518518516E-2</v>
      </c>
      <c r="K87" s="440">
        <v>2</v>
      </c>
      <c r="L87" s="440" t="s">
        <v>34</v>
      </c>
      <c r="M87" s="442">
        <v>8284</v>
      </c>
      <c r="N87" s="440" t="s">
        <v>674</v>
      </c>
      <c r="O87" s="442">
        <v>8050</v>
      </c>
      <c r="P87" s="442">
        <v>5516</v>
      </c>
      <c r="Q87" s="444">
        <v>0.97175277643650415</v>
      </c>
      <c r="R87" s="440"/>
      <c r="S87" s="637"/>
      <c r="T87" s="440">
        <v>234</v>
      </c>
      <c r="U87" s="637">
        <v>2.8247223563495894E-2</v>
      </c>
      <c r="V87" s="442"/>
    </row>
    <row r="88" spans="1:22" ht="16" customHeight="1" x14ac:dyDescent="0.2">
      <c r="A88" s="652">
        <v>86</v>
      </c>
      <c r="B88" s="440" t="s">
        <v>66</v>
      </c>
      <c r="C88" s="440" t="s">
        <v>214</v>
      </c>
      <c r="D88" s="440" t="s">
        <v>261</v>
      </c>
      <c r="E88" s="440" t="s">
        <v>29</v>
      </c>
      <c r="F88" s="642" t="s">
        <v>206</v>
      </c>
      <c r="G88" s="440" t="s">
        <v>221</v>
      </c>
      <c r="H88" s="440" t="s">
        <v>263</v>
      </c>
      <c r="I88" s="440" t="s">
        <v>33</v>
      </c>
      <c r="J88" s="639">
        <v>2.2141203703703705E-2</v>
      </c>
      <c r="K88" s="440">
        <v>2</v>
      </c>
      <c r="L88" s="440" t="s">
        <v>34</v>
      </c>
      <c r="M88" s="442">
        <v>8278</v>
      </c>
      <c r="N88" s="440" t="s">
        <v>544</v>
      </c>
      <c r="O88" s="442">
        <v>7856</v>
      </c>
      <c r="P88" s="442">
        <v>1210</v>
      </c>
      <c r="Q88" s="444">
        <v>0.94902150277844888</v>
      </c>
      <c r="R88" s="440">
        <v>0</v>
      </c>
      <c r="S88" s="637">
        <v>0</v>
      </c>
      <c r="T88" s="440">
        <v>422</v>
      </c>
      <c r="U88" s="637">
        <v>5.0978497221551101E-2</v>
      </c>
      <c r="V88" s="442">
        <v>169</v>
      </c>
    </row>
    <row r="89" spans="1:22" ht="16" customHeight="1" x14ac:dyDescent="0.2">
      <c r="A89" s="652">
        <v>87</v>
      </c>
      <c r="B89" s="440" t="s">
        <v>48</v>
      </c>
      <c r="C89" s="440" t="s">
        <v>48</v>
      </c>
      <c r="D89" s="440" t="s">
        <v>599</v>
      </c>
      <c r="E89" s="440"/>
      <c r="F89" s="642" t="s">
        <v>64</v>
      </c>
      <c r="G89" s="440"/>
      <c r="H89" s="440" t="s">
        <v>598</v>
      </c>
      <c r="I89" s="440" t="s">
        <v>33</v>
      </c>
      <c r="J89" s="639">
        <v>1.6203703703703703E-2</v>
      </c>
      <c r="K89" s="440">
        <v>5</v>
      </c>
      <c r="L89" s="440" t="s">
        <v>53</v>
      </c>
      <c r="M89" s="442">
        <v>7452</v>
      </c>
      <c r="N89" s="440" t="s">
        <v>87</v>
      </c>
      <c r="O89" s="442">
        <v>5809</v>
      </c>
      <c r="P89" s="442"/>
      <c r="Q89" s="444">
        <v>0.77952227589908751</v>
      </c>
      <c r="R89" s="440"/>
      <c r="S89" s="637">
        <v>0</v>
      </c>
      <c r="T89" s="440">
        <v>1643</v>
      </c>
      <c r="U89" s="637">
        <v>0.22047772410091251</v>
      </c>
      <c r="V89" s="442"/>
    </row>
    <row r="90" spans="1:22" ht="16" customHeight="1" x14ac:dyDescent="0.2">
      <c r="A90" s="652">
        <v>88</v>
      </c>
      <c r="B90" s="440" t="s">
        <v>48</v>
      </c>
      <c r="C90" s="440" t="s">
        <v>133</v>
      </c>
      <c r="D90" s="440" t="s">
        <v>223</v>
      </c>
      <c r="E90" s="440" t="s">
        <v>29</v>
      </c>
      <c r="F90" s="642" t="s">
        <v>512</v>
      </c>
      <c r="G90" s="440"/>
      <c r="H90" s="440" t="s">
        <v>536</v>
      </c>
      <c r="I90" s="440" t="s">
        <v>33</v>
      </c>
      <c r="J90" s="639">
        <v>1.3020833333333334E-2</v>
      </c>
      <c r="K90" s="440">
        <v>4</v>
      </c>
      <c r="L90" s="440" t="s">
        <v>53</v>
      </c>
      <c r="M90" s="442">
        <v>7382</v>
      </c>
      <c r="N90" s="440" t="s">
        <v>87</v>
      </c>
      <c r="O90" s="442">
        <v>6499</v>
      </c>
      <c r="P90" s="442"/>
      <c r="Q90" s="444">
        <v>0.88038471958818754</v>
      </c>
      <c r="R90" s="440"/>
      <c r="S90" s="637">
        <v>0</v>
      </c>
      <c r="T90" s="440">
        <v>883</v>
      </c>
      <c r="U90" s="637">
        <v>0.11961528041181252</v>
      </c>
      <c r="V90" s="442">
        <v>419</v>
      </c>
    </row>
    <row r="91" spans="1:22" ht="16" customHeight="1" x14ac:dyDescent="0.2">
      <c r="A91" s="652">
        <v>89</v>
      </c>
      <c r="B91" s="440" t="s">
        <v>66</v>
      </c>
      <c r="C91" s="440" t="s">
        <v>67</v>
      </c>
      <c r="D91" s="440" t="s">
        <v>208</v>
      </c>
      <c r="E91" s="440" t="s">
        <v>29</v>
      </c>
      <c r="F91" s="642" t="s">
        <v>64</v>
      </c>
      <c r="G91" s="440" t="s">
        <v>85</v>
      </c>
      <c r="H91" s="440" t="s">
        <v>209</v>
      </c>
      <c r="I91" s="440" t="s">
        <v>33</v>
      </c>
      <c r="J91" s="639">
        <v>3.0995370370370371E-2</v>
      </c>
      <c r="K91" s="440">
        <v>3</v>
      </c>
      <c r="L91" s="440" t="s">
        <v>34</v>
      </c>
      <c r="M91" s="442">
        <v>7195</v>
      </c>
      <c r="N91" s="440" t="s">
        <v>544</v>
      </c>
      <c r="O91" s="442">
        <v>6746</v>
      </c>
      <c r="P91" s="442">
        <v>1587</v>
      </c>
      <c r="Q91" s="444">
        <v>0.937595552466991</v>
      </c>
      <c r="R91" s="440">
        <v>0</v>
      </c>
      <c r="S91" s="637">
        <v>0</v>
      </c>
      <c r="T91" s="440">
        <v>449</v>
      </c>
      <c r="U91" s="637">
        <v>6.2404447533009035E-2</v>
      </c>
      <c r="V91" s="442">
        <v>357</v>
      </c>
    </row>
    <row r="92" spans="1:22" ht="16" customHeight="1" x14ac:dyDescent="0.2">
      <c r="A92" s="652">
        <v>90</v>
      </c>
      <c r="B92" s="440" t="s">
        <v>48</v>
      </c>
      <c r="C92" s="440" t="s">
        <v>133</v>
      </c>
      <c r="D92" s="440" t="s">
        <v>217</v>
      </c>
      <c r="E92" s="440"/>
      <c r="F92" s="642" t="s">
        <v>308</v>
      </c>
      <c r="G92" s="440" t="s">
        <v>105</v>
      </c>
      <c r="H92" s="440" t="s">
        <v>218</v>
      </c>
      <c r="I92" s="440" t="s">
        <v>33</v>
      </c>
      <c r="J92" s="639">
        <v>1.2511574074074074E-2</v>
      </c>
      <c r="K92" s="440">
        <v>4</v>
      </c>
      <c r="L92" s="440" t="s">
        <v>53</v>
      </c>
      <c r="M92" s="442">
        <v>6601</v>
      </c>
      <c r="N92" s="440" t="s">
        <v>87</v>
      </c>
      <c r="O92" s="442">
        <v>6292</v>
      </c>
      <c r="P92" s="442"/>
      <c r="Q92" s="444">
        <v>0.95318891077109524</v>
      </c>
      <c r="R92" s="440"/>
      <c r="S92" s="637">
        <v>0</v>
      </c>
      <c r="T92" s="440">
        <v>309</v>
      </c>
      <c r="U92" s="637">
        <v>4.6811089228904715E-2</v>
      </c>
      <c r="V92" s="442">
        <v>221</v>
      </c>
    </row>
    <row r="93" spans="1:22" ht="16" customHeight="1" x14ac:dyDescent="0.2">
      <c r="A93" s="652">
        <v>91</v>
      </c>
      <c r="B93" s="440" t="s">
        <v>37</v>
      </c>
      <c r="C93" s="440" t="s">
        <v>37</v>
      </c>
      <c r="D93" s="440" t="s">
        <v>663</v>
      </c>
      <c r="E93" s="440" t="s">
        <v>29</v>
      </c>
      <c r="F93" s="642" t="s">
        <v>110</v>
      </c>
      <c r="G93" s="440" t="s">
        <v>373</v>
      </c>
      <c r="H93" s="440" t="s">
        <v>664</v>
      </c>
      <c r="I93" s="440" t="s">
        <v>33</v>
      </c>
      <c r="J93" s="639">
        <v>3.7685185185185183E-2</v>
      </c>
      <c r="K93" s="440">
        <v>2</v>
      </c>
      <c r="L93" s="440" t="s">
        <v>34</v>
      </c>
      <c r="M93" s="442">
        <v>6503</v>
      </c>
      <c r="N93" s="440" t="s">
        <v>674</v>
      </c>
      <c r="O93" s="442">
        <v>5025</v>
      </c>
      <c r="P93" s="442">
        <v>3334</v>
      </c>
      <c r="Q93" s="444">
        <v>0.77272028294633244</v>
      </c>
      <c r="R93" s="440"/>
      <c r="S93" s="637"/>
      <c r="T93" s="440">
        <v>1478</v>
      </c>
      <c r="U93" s="637">
        <v>0.22727971705366753</v>
      </c>
      <c r="V93" s="442"/>
    </row>
    <row r="94" spans="1:22" ht="16" customHeight="1" x14ac:dyDescent="0.2">
      <c r="A94" s="652">
        <v>92</v>
      </c>
      <c r="B94" s="440" t="s">
        <v>48</v>
      </c>
      <c r="C94" s="440" t="s">
        <v>48</v>
      </c>
      <c r="D94" s="440" t="s">
        <v>597</v>
      </c>
      <c r="E94" s="440"/>
      <c r="F94" s="642" t="s">
        <v>64</v>
      </c>
      <c r="G94" s="440"/>
      <c r="H94" s="440" t="s">
        <v>598</v>
      </c>
      <c r="I94" s="440" t="s">
        <v>33</v>
      </c>
      <c r="J94" s="639">
        <v>3.2615740740740744E-2</v>
      </c>
      <c r="K94" s="440">
        <v>3</v>
      </c>
      <c r="L94" s="440" t="s">
        <v>53</v>
      </c>
      <c r="M94" s="442">
        <v>6080</v>
      </c>
      <c r="N94" s="440" t="s">
        <v>87</v>
      </c>
      <c r="O94" s="442">
        <v>5205</v>
      </c>
      <c r="P94" s="442"/>
      <c r="Q94" s="444">
        <v>0.85608552631578949</v>
      </c>
      <c r="R94" s="440"/>
      <c r="S94" s="637">
        <v>0</v>
      </c>
      <c r="T94" s="440">
        <v>875</v>
      </c>
      <c r="U94" s="637">
        <v>0.14391447368421054</v>
      </c>
      <c r="V94" s="442">
        <v>552</v>
      </c>
    </row>
    <row r="95" spans="1:22" ht="16" customHeight="1" x14ac:dyDescent="0.2">
      <c r="A95" s="652">
        <v>93</v>
      </c>
      <c r="B95" s="440" t="s">
        <v>48</v>
      </c>
      <c r="C95" s="440" t="s">
        <v>49</v>
      </c>
      <c r="D95" s="440" t="s">
        <v>232</v>
      </c>
      <c r="E95" s="440"/>
      <c r="F95" s="642" t="s">
        <v>30</v>
      </c>
      <c r="G95" s="440" t="s">
        <v>119</v>
      </c>
      <c r="H95" s="440" t="s">
        <v>233</v>
      </c>
      <c r="I95" s="440" t="s">
        <v>33</v>
      </c>
      <c r="J95" s="639">
        <v>9.6759259259259264E-3</v>
      </c>
      <c r="K95" s="440">
        <v>6</v>
      </c>
      <c r="L95" s="440" t="s">
        <v>53</v>
      </c>
      <c r="M95" s="442">
        <v>5064</v>
      </c>
      <c r="N95" s="440" t="s">
        <v>87</v>
      </c>
      <c r="O95" s="442">
        <v>3888</v>
      </c>
      <c r="P95" s="442"/>
      <c r="Q95" s="444">
        <v>0.76777251184834128</v>
      </c>
      <c r="R95" s="440"/>
      <c r="S95" s="637">
        <v>0</v>
      </c>
      <c r="T95" s="440">
        <v>1176</v>
      </c>
      <c r="U95" s="637">
        <v>0.23222748815165878</v>
      </c>
      <c r="V95" s="442">
        <v>902</v>
      </c>
    </row>
    <row r="96" spans="1:22" ht="16" customHeight="1" x14ac:dyDescent="0.2">
      <c r="A96" s="652">
        <v>94</v>
      </c>
      <c r="B96" s="440" t="s">
        <v>37</v>
      </c>
      <c r="C96" s="440" t="s">
        <v>37</v>
      </c>
      <c r="D96" s="440" t="s">
        <v>637</v>
      </c>
      <c r="E96" s="440" t="s">
        <v>29</v>
      </c>
      <c r="F96" s="642" t="s">
        <v>308</v>
      </c>
      <c r="G96" s="440" t="s">
        <v>105</v>
      </c>
      <c r="H96" s="440" t="s">
        <v>202</v>
      </c>
      <c r="I96" s="440" t="s">
        <v>33</v>
      </c>
      <c r="J96" s="639">
        <v>2.9618055555555554E-2</v>
      </c>
      <c r="K96" s="440">
        <v>1</v>
      </c>
      <c r="L96" s="440" t="s">
        <v>34</v>
      </c>
      <c r="M96" s="442">
        <v>4942</v>
      </c>
      <c r="N96" s="440" t="s">
        <v>674</v>
      </c>
      <c r="O96" s="442">
        <v>4729</v>
      </c>
      <c r="P96" s="442">
        <v>3076</v>
      </c>
      <c r="Q96" s="444">
        <v>0.95690004046944555</v>
      </c>
      <c r="R96" s="440"/>
      <c r="S96" s="637"/>
      <c r="T96" s="440">
        <v>213</v>
      </c>
      <c r="U96" s="637">
        <v>4.3099959530554434E-2</v>
      </c>
      <c r="V96" s="442"/>
    </row>
    <row r="97" spans="1:23" ht="16" customHeight="1" x14ac:dyDescent="0.2">
      <c r="A97" s="652">
        <v>95</v>
      </c>
      <c r="B97" s="440" t="s">
        <v>37</v>
      </c>
      <c r="C97" s="440" t="s">
        <v>37</v>
      </c>
      <c r="D97" s="440" t="s">
        <v>638</v>
      </c>
      <c r="E97" s="440" t="s">
        <v>29</v>
      </c>
      <c r="F97" s="642" t="s">
        <v>140</v>
      </c>
      <c r="G97" s="440" t="s">
        <v>226</v>
      </c>
      <c r="H97" s="440" t="s">
        <v>227</v>
      </c>
      <c r="I97" s="440" t="s">
        <v>33</v>
      </c>
      <c r="J97" s="639">
        <v>2.521990740740741E-2</v>
      </c>
      <c r="K97" s="440">
        <v>2</v>
      </c>
      <c r="L97" s="440" t="s">
        <v>34</v>
      </c>
      <c r="M97" s="442">
        <v>4067</v>
      </c>
      <c r="N97" s="440" t="s">
        <v>674</v>
      </c>
      <c r="O97" s="442">
        <v>3851</v>
      </c>
      <c r="P97" s="442">
        <v>2656</v>
      </c>
      <c r="Q97" s="444">
        <v>0.94688959921317928</v>
      </c>
      <c r="R97" s="440"/>
      <c r="S97" s="637"/>
      <c r="T97" s="440">
        <v>216</v>
      </c>
      <c r="U97" s="637">
        <v>5.3110400786820749E-2</v>
      </c>
      <c r="V97" s="442"/>
    </row>
    <row r="98" spans="1:23" ht="16" customHeight="1" x14ac:dyDescent="0.2">
      <c r="A98" s="652">
        <v>96</v>
      </c>
      <c r="B98" s="440" t="s">
        <v>37</v>
      </c>
      <c r="C98" s="440" t="s">
        <v>37</v>
      </c>
      <c r="D98" s="440" t="s">
        <v>670</v>
      </c>
      <c r="E98" s="440" t="s">
        <v>29</v>
      </c>
      <c r="F98" s="642" t="s">
        <v>146</v>
      </c>
      <c r="G98" s="440"/>
      <c r="H98" s="440" t="s">
        <v>671</v>
      </c>
      <c r="I98" s="440" t="s">
        <v>33</v>
      </c>
      <c r="J98" s="639">
        <v>4.0613425925925928E-2</v>
      </c>
      <c r="K98" s="440">
        <v>4</v>
      </c>
      <c r="L98" s="440" t="s">
        <v>34</v>
      </c>
      <c r="M98" s="442">
        <v>3551</v>
      </c>
      <c r="N98" s="440" t="s">
        <v>674</v>
      </c>
      <c r="O98" s="442">
        <v>3066</v>
      </c>
      <c r="P98" s="442">
        <v>1961</v>
      </c>
      <c r="Q98" s="444">
        <v>0.86341875528020273</v>
      </c>
      <c r="R98" s="440"/>
      <c r="S98" s="637"/>
      <c r="T98" s="440">
        <v>485</v>
      </c>
      <c r="U98" s="637">
        <v>0.13658124471979724</v>
      </c>
      <c r="V98" s="442"/>
    </row>
    <row r="99" spans="1:23" ht="16" customHeight="1" x14ac:dyDescent="0.2">
      <c r="A99" s="652">
        <v>97</v>
      </c>
      <c r="B99" s="440" t="s">
        <v>48</v>
      </c>
      <c r="C99" s="440" t="s">
        <v>48</v>
      </c>
      <c r="D99" s="440" t="s">
        <v>707</v>
      </c>
      <c r="E99" s="440"/>
      <c r="F99" s="642" t="s">
        <v>488</v>
      </c>
      <c r="G99" s="440"/>
      <c r="H99" s="440" t="s">
        <v>708</v>
      </c>
      <c r="I99" s="440" t="s">
        <v>33</v>
      </c>
      <c r="J99" s="639">
        <v>5.8263888888888886E-2</v>
      </c>
      <c r="K99" s="440">
        <v>5</v>
      </c>
      <c r="L99" s="440" t="s">
        <v>53</v>
      </c>
      <c r="M99" s="442">
        <v>3514</v>
      </c>
      <c r="N99" s="440" t="s">
        <v>87</v>
      </c>
      <c r="O99" s="442">
        <v>1642</v>
      </c>
      <c r="P99" s="442"/>
      <c r="Q99" s="444">
        <v>0.46727376209447924</v>
      </c>
      <c r="R99" s="440"/>
      <c r="S99" s="637">
        <v>0</v>
      </c>
      <c r="T99" s="440">
        <v>1872</v>
      </c>
      <c r="U99" s="637">
        <v>0.53272623790552076</v>
      </c>
      <c r="V99" s="442">
        <v>1041</v>
      </c>
    </row>
    <row r="100" spans="1:23" ht="16" customHeight="1" x14ac:dyDescent="0.2">
      <c r="A100" s="652">
        <v>98</v>
      </c>
      <c r="B100" s="440" t="s">
        <v>37</v>
      </c>
      <c r="C100" s="440" t="s">
        <v>37</v>
      </c>
      <c r="D100" s="440" t="s">
        <v>157</v>
      </c>
      <c r="E100" s="440" t="s">
        <v>29</v>
      </c>
      <c r="F100" s="642" t="s">
        <v>318</v>
      </c>
      <c r="G100" s="440" t="s">
        <v>158</v>
      </c>
      <c r="H100" s="440" t="s">
        <v>159</v>
      </c>
      <c r="I100" s="440" t="s">
        <v>33</v>
      </c>
      <c r="J100" s="639"/>
      <c r="K100" s="440"/>
      <c r="L100" s="440" t="s">
        <v>34</v>
      </c>
      <c r="M100" s="442">
        <v>3138</v>
      </c>
      <c r="N100" s="440" t="s">
        <v>674</v>
      </c>
      <c r="O100" s="442">
        <v>2982</v>
      </c>
      <c r="P100" s="442">
        <v>1372</v>
      </c>
      <c r="Q100" s="444">
        <v>0.9502868068833652</v>
      </c>
      <c r="R100" s="440"/>
      <c r="S100" s="637"/>
      <c r="T100" s="440">
        <v>156</v>
      </c>
      <c r="U100" s="637">
        <v>4.9713193116634802E-2</v>
      </c>
      <c r="V100" s="442"/>
    </row>
    <row r="101" spans="1:23" ht="16" customHeight="1" x14ac:dyDescent="0.2">
      <c r="A101" s="652">
        <v>99</v>
      </c>
      <c r="B101" s="440" t="s">
        <v>37</v>
      </c>
      <c r="C101" s="440" t="s">
        <v>37</v>
      </c>
      <c r="D101" s="440" t="s">
        <v>632</v>
      </c>
      <c r="E101" s="440" t="s">
        <v>29</v>
      </c>
      <c r="F101" s="642" t="s">
        <v>633</v>
      </c>
      <c r="G101" s="440" t="s">
        <v>634</v>
      </c>
      <c r="H101" s="440" t="s">
        <v>635</v>
      </c>
      <c r="I101" s="440" t="s">
        <v>33</v>
      </c>
      <c r="J101" s="639">
        <v>4.0150462962962964E-2</v>
      </c>
      <c r="K101" s="440">
        <v>2</v>
      </c>
      <c r="L101" s="440" t="s">
        <v>34</v>
      </c>
      <c r="M101" s="442">
        <v>3136</v>
      </c>
      <c r="N101" s="440" t="s">
        <v>674</v>
      </c>
      <c r="O101" s="442">
        <v>2071</v>
      </c>
      <c r="P101" s="442">
        <v>1474</v>
      </c>
      <c r="Q101" s="444">
        <v>0.66039540816326525</v>
      </c>
      <c r="R101" s="440"/>
      <c r="S101" s="637"/>
      <c r="T101" s="440">
        <v>1065</v>
      </c>
      <c r="U101" s="637">
        <v>0.33960459183673469</v>
      </c>
      <c r="V101" s="442"/>
    </row>
    <row r="102" spans="1:23" ht="16" customHeight="1" x14ac:dyDescent="0.2">
      <c r="A102" s="652">
        <v>100</v>
      </c>
      <c r="B102" s="440" t="s">
        <v>37</v>
      </c>
      <c r="C102" s="440" t="s">
        <v>37</v>
      </c>
      <c r="D102" s="440" t="s">
        <v>661</v>
      </c>
      <c r="E102" s="440" t="s">
        <v>29</v>
      </c>
      <c r="F102" s="642" t="s">
        <v>64</v>
      </c>
      <c r="G102" s="440" t="s">
        <v>85</v>
      </c>
      <c r="H102" s="440" t="s">
        <v>662</v>
      </c>
      <c r="I102" s="440" t="s">
        <v>33</v>
      </c>
      <c r="J102" s="639">
        <v>1.4097222222222221E-2</v>
      </c>
      <c r="K102" s="440">
        <v>1</v>
      </c>
      <c r="L102" s="440" t="s">
        <v>34</v>
      </c>
      <c r="M102" s="442">
        <v>3108</v>
      </c>
      <c r="N102" s="440" t="s">
        <v>674</v>
      </c>
      <c r="O102" s="442">
        <v>657</v>
      </c>
      <c r="P102" s="442">
        <v>498</v>
      </c>
      <c r="Q102" s="444">
        <v>0.21138996138996138</v>
      </c>
      <c r="R102" s="440"/>
      <c r="S102" s="637"/>
      <c r="T102" s="440">
        <v>2451</v>
      </c>
      <c r="U102" s="637">
        <v>0.78861003861003864</v>
      </c>
      <c r="V102" s="442"/>
    </row>
    <row r="103" spans="1:23" ht="16" customHeight="1" x14ac:dyDescent="0.2">
      <c r="A103" s="652">
        <v>101</v>
      </c>
      <c r="B103" s="440" t="s">
        <v>48</v>
      </c>
      <c r="C103" s="440" t="s">
        <v>49</v>
      </c>
      <c r="D103" s="440" t="s">
        <v>241</v>
      </c>
      <c r="E103" s="440"/>
      <c r="F103" s="642" t="s">
        <v>308</v>
      </c>
      <c r="G103" s="440" t="s">
        <v>451</v>
      </c>
      <c r="H103" s="440" t="s">
        <v>243</v>
      </c>
      <c r="I103" s="440" t="s">
        <v>33</v>
      </c>
      <c r="J103" s="639">
        <v>3.4456018518518518E-2</v>
      </c>
      <c r="K103" s="440">
        <v>1</v>
      </c>
      <c r="L103" s="440" t="s">
        <v>53</v>
      </c>
      <c r="M103" s="442">
        <v>2987</v>
      </c>
      <c r="N103" s="440" t="s">
        <v>87</v>
      </c>
      <c r="O103" s="442">
        <v>2304</v>
      </c>
      <c r="P103" s="442"/>
      <c r="Q103" s="444">
        <v>0.77134248409775696</v>
      </c>
      <c r="R103" s="440"/>
      <c r="S103" s="637">
        <v>0</v>
      </c>
      <c r="T103" s="440">
        <v>683</v>
      </c>
      <c r="U103" s="637">
        <v>0.22865751590224306</v>
      </c>
      <c r="V103" s="442">
        <v>391</v>
      </c>
    </row>
    <row r="104" spans="1:23" ht="16" customHeight="1" x14ac:dyDescent="0.2">
      <c r="A104" s="652">
        <v>102</v>
      </c>
      <c r="B104" s="440" t="s">
        <v>66</v>
      </c>
      <c r="C104" s="440" t="s">
        <v>214</v>
      </c>
      <c r="D104" s="440" t="s">
        <v>246</v>
      </c>
      <c r="E104" s="440" t="s">
        <v>29</v>
      </c>
      <c r="F104" s="642" t="s">
        <v>30</v>
      </c>
      <c r="G104" s="440"/>
      <c r="H104" s="440" t="s">
        <v>247</v>
      </c>
      <c r="I104" s="440" t="s">
        <v>33</v>
      </c>
      <c r="J104" s="639">
        <v>6.8865740740740745E-3</v>
      </c>
      <c r="K104" s="440">
        <v>23</v>
      </c>
      <c r="L104" s="440" t="s">
        <v>34</v>
      </c>
      <c r="M104" s="442">
        <v>2776</v>
      </c>
      <c r="N104" s="440" t="s">
        <v>544</v>
      </c>
      <c r="O104" s="442">
        <v>76</v>
      </c>
      <c r="P104" s="442">
        <v>7</v>
      </c>
      <c r="Q104" s="444">
        <v>2.7377521613832854E-2</v>
      </c>
      <c r="R104" s="440">
        <v>0</v>
      </c>
      <c r="S104" s="637">
        <v>0</v>
      </c>
      <c r="T104" s="440">
        <v>2700</v>
      </c>
      <c r="U104" s="637">
        <v>0.97262247838616711</v>
      </c>
      <c r="V104" s="442">
        <v>1000</v>
      </c>
    </row>
    <row r="105" spans="1:23" ht="16" customHeight="1" x14ac:dyDescent="0.2">
      <c r="A105" s="652">
        <v>103</v>
      </c>
      <c r="B105" s="440" t="s">
        <v>66</v>
      </c>
      <c r="C105" s="440" t="s">
        <v>214</v>
      </c>
      <c r="D105" s="440" t="s">
        <v>266</v>
      </c>
      <c r="E105" s="440" t="s">
        <v>29</v>
      </c>
      <c r="F105" s="642" t="s">
        <v>206</v>
      </c>
      <c r="G105" s="440"/>
      <c r="H105" s="440" t="s">
        <v>268</v>
      </c>
      <c r="I105" s="440" t="s">
        <v>33</v>
      </c>
      <c r="J105" s="639">
        <v>2.3969907407407409E-2</v>
      </c>
      <c r="K105" s="440">
        <v>2</v>
      </c>
      <c r="L105" s="440" t="s">
        <v>34</v>
      </c>
      <c r="M105" s="442">
        <v>2339</v>
      </c>
      <c r="N105" s="440" t="s">
        <v>544</v>
      </c>
      <c r="O105" s="442">
        <v>2154</v>
      </c>
      <c r="P105" s="442">
        <v>263</v>
      </c>
      <c r="Q105" s="444">
        <v>0.92090637024369393</v>
      </c>
      <c r="R105" s="440">
        <v>0</v>
      </c>
      <c r="S105" s="637">
        <v>0</v>
      </c>
      <c r="T105" s="440">
        <v>185</v>
      </c>
      <c r="U105" s="637">
        <v>7.9093629756306114E-2</v>
      </c>
      <c r="V105" s="442">
        <v>80</v>
      </c>
    </row>
    <row r="106" spans="1:23" ht="16" customHeight="1" x14ac:dyDescent="0.2">
      <c r="A106" s="652">
        <v>104</v>
      </c>
      <c r="B106" s="440" t="s">
        <v>37</v>
      </c>
      <c r="C106" s="440" t="s">
        <v>37</v>
      </c>
      <c r="D106" s="440" t="s">
        <v>636</v>
      </c>
      <c r="E106" s="440" t="s">
        <v>29</v>
      </c>
      <c r="F106" s="642" t="s">
        <v>308</v>
      </c>
      <c r="G106" s="440" t="s">
        <v>105</v>
      </c>
      <c r="H106" s="440" t="s">
        <v>213</v>
      </c>
      <c r="I106" s="440" t="s">
        <v>33</v>
      </c>
      <c r="J106" s="639"/>
      <c r="K106" s="440"/>
      <c r="L106" s="440" t="s">
        <v>34</v>
      </c>
      <c r="M106" s="442">
        <v>1992</v>
      </c>
      <c r="N106" s="440" t="s">
        <v>674</v>
      </c>
      <c r="O106" s="442">
        <v>1871</v>
      </c>
      <c r="P106" s="442">
        <v>731</v>
      </c>
      <c r="Q106" s="444">
        <v>0.93925702811244982</v>
      </c>
      <c r="R106" s="440"/>
      <c r="S106" s="637"/>
      <c r="T106" s="440">
        <v>121</v>
      </c>
      <c r="U106" s="637">
        <v>6.07429718875502E-2</v>
      </c>
      <c r="V106" s="442"/>
    </row>
    <row r="107" spans="1:23" ht="16" customHeight="1" x14ac:dyDescent="0.2">
      <c r="A107" s="652">
        <v>105</v>
      </c>
      <c r="B107" s="440" t="s">
        <v>48</v>
      </c>
      <c r="C107" s="440" t="s">
        <v>48</v>
      </c>
      <c r="D107" s="440" t="s">
        <v>665</v>
      </c>
      <c r="E107" s="440"/>
      <c r="F107" s="642" t="s">
        <v>308</v>
      </c>
      <c r="G107" s="440"/>
      <c r="H107" s="440" t="s">
        <v>666</v>
      </c>
      <c r="I107" s="440" t="s">
        <v>531</v>
      </c>
      <c r="J107" s="639">
        <v>0</v>
      </c>
      <c r="K107" s="440">
        <v>0</v>
      </c>
      <c r="L107" s="440" t="s">
        <v>53</v>
      </c>
      <c r="M107" s="442">
        <v>1903</v>
      </c>
      <c r="N107" s="440" t="s">
        <v>87</v>
      </c>
      <c r="O107" s="442">
        <v>1296</v>
      </c>
      <c r="P107" s="442"/>
      <c r="Q107" s="444">
        <v>0.68102995270625333</v>
      </c>
      <c r="R107" s="440"/>
      <c r="S107" s="637">
        <v>0</v>
      </c>
      <c r="T107" s="440">
        <v>607</v>
      </c>
      <c r="U107" s="637">
        <v>0.31897004729374673</v>
      </c>
      <c r="V107" s="442">
        <v>268</v>
      </c>
    </row>
    <row r="108" spans="1:23" ht="16" customHeight="1" x14ac:dyDescent="0.2">
      <c r="A108" s="652">
        <v>106</v>
      </c>
      <c r="B108" s="440" t="s">
        <v>48</v>
      </c>
      <c r="C108" s="440" t="s">
        <v>49</v>
      </c>
      <c r="D108" s="440" t="s">
        <v>169</v>
      </c>
      <c r="E108" s="440"/>
      <c r="F108" s="642"/>
      <c r="G108" s="440"/>
      <c r="H108" s="440" t="s">
        <v>590</v>
      </c>
      <c r="I108" s="440" t="s">
        <v>33</v>
      </c>
      <c r="J108" s="639">
        <v>0</v>
      </c>
      <c r="K108" s="440">
        <v>0</v>
      </c>
      <c r="L108" s="440" t="s">
        <v>53</v>
      </c>
      <c r="M108" s="442">
        <v>1722</v>
      </c>
      <c r="N108" s="440" t="s">
        <v>87</v>
      </c>
      <c r="O108" s="442">
        <v>1035</v>
      </c>
      <c r="P108" s="442"/>
      <c r="Q108" s="444">
        <v>0.60104529616724733</v>
      </c>
      <c r="R108" s="440"/>
      <c r="S108" s="637">
        <v>0</v>
      </c>
      <c r="T108" s="440">
        <v>687</v>
      </c>
      <c r="U108" s="637">
        <v>0.39895470383275261</v>
      </c>
      <c r="V108" s="442">
        <v>505</v>
      </c>
    </row>
    <row r="109" spans="1:23" ht="16" customHeight="1" x14ac:dyDescent="0.2">
      <c r="A109" s="652">
        <v>107</v>
      </c>
      <c r="B109" s="440" t="s">
        <v>37</v>
      </c>
      <c r="C109" s="440" t="s">
        <v>37</v>
      </c>
      <c r="D109" s="440" t="s">
        <v>624</v>
      </c>
      <c r="E109" s="440" t="s">
        <v>29</v>
      </c>
      <c r="F109" s="642" t="s">
        <v>85</v>
      </c>
      <c r="G109" s="440"/>
      <c r="H109" s="440" t="s">
        <v>604</v>
      </c>
      <c r="I109" s="440" t="s">
        <v>33</v>
      </c>
      <c r="J109" s="639"/>
      <c r="K109" s="440"/>
      <c r="L109" s="440" t="s">
        <v>34</v>
      </c>
      <c r="M109" s="442">
        <v>1278</v>
      </c>
      <c r="N109" s="440" t="s">
        <v>674</v>
      </c>
      <c r="O109" s="442">
        <v>640</v>
      </c>
      <c r="P109" s="442">
        <v>368</v>
      </c>
      <c r="Q109" s="444">
        <v>0.50078247261345854</v>
      </c>
      <c r="R109" s="440"/>
      <c r="S109" s="637"/>
      <c r="T109" s="440">
        <v>638</v>
      </c>
      <c r="U109" s="637">
        <v>0.49921752738654146</v>
      </c>
      <c r="V109" s="442"/>
    </row>
    <row r="110" spans="1:23" ht="16" customHeight="1" x14ac:dyDescent="0.2">
      <c r="A110" s="652">
        <v>108</v>
      </c>
      <c r="B110" s="440" t="s">
        <v>48</v>
      </c>
      <c r="C110" s="440" t="s">
        <v>48</v>
      </c>
      <c r="D110" s="440" t="s">
        <v>694</v>
      </c>
      <c r="E110" s="440"/>
      <c r="F110" s="642" t="s">
        <v>308</v>
      </c>
      <c r="G110" s="440" t="s">
        <v>105</v>
      </c>
      <c r="H110" s="440" t="s">
        <v>695</v>
      </c>
      <c r="I110" s="440" t="s">
        <v>33</v>
      </c>
      <c r="J110" s="639">
        <v>2.3935185185185184E-2</v>
      </c>
      <c r="K110" s="440">
        <v>2</v>
      </c>
      <c r="L110" s="440" t="s">
        <v>53</v>
      </c>
      <c r="M110" s="442">
        <v>985</v>
      </c>
      <c r="N110" s="440" t="s">
        <v>87</v>
      </c>
      <c r="O110" s="442">
        <v>699</v>
      </c>
      <c r="P110" s="442"/>
      <c r="Q110" s="444">
        <v>0.70964467005076137</v>
      </c>
      <c r="R110" s="440"/>
      <c r="S110" s="637">
        <v>0</v>
      </c>
      <c r="T110" s="440">
        <v>286</v>
      </c>
      <c r="U110" s="637">
        <v>0.29035532994923857</v>
      </c>
      <c r="V110" s="442">
        <v>191</v>
      </c>
    </row>
    <row r="111" spans="1:23" ht="16" customHeight="1" x14ac:dyDescent="0.2">
      <c r="A111" s="652">
        <v>109</v>
      </c>
      <c r="B111" s="652" t="s">
        <v>271</v>
      </c>
      <c r="C111" s="652" t="s">
        <v>272</v>
      </c>
      <c r="D111" s="652" t="s">
        <v>273</v>
      </c>
      <c r="E111" s="652" t="s">
        <v>29</v>
      </c>
      <c r="F111" s="661" t="s">
        <v>318</v>
      </c>
      <c r="G111" s="652" t="s">
        <v>153</v>
      </c>
      <c r="H111" s="652" t="s">
        <v>274</v>
      </c>
      <c r="I111" s="652" t="s">
        <v>33</v>
      </c>
      <c r="J111" s="639">
        <v>8.2060185185185187E-3</v>
      </c>
      <c r="K111" s="652">
        <v>2</v>
      </c>
      <c r="L111" s="652" t="s">
        <v>100</v>
      </c>
      <c r="M111" s="656">
        <v>793</v>
      </c>
      <c r="N111" s="652" t="s">
        <v>35</v>
      </c>
      <c r="O111" s="658">
        <v>679</v>
      </c>
      <c r="P111" s="658">
        <v>0</v>
      </c>
      <c r="Q111" s="653">
        <v>0.85624211853720056</v>
      </c>
      <c r="R111" s="652">
        <v>0</v>
      </c>
      <c r="S111" s="654">
        <v>0</v>
      </c>
      <c r="T111" s="652">
        <v>114</v>
      </c>
      <c r="U111" s="654">
        <v>0.1437578814627995</v>
      </c>
      <c r="V111" s="658">
        <v>83</v>
      </c>
      <c r="W111" s="655"/>
    </row>
    <row r="112" spans="1:23" ht="16" customHeight="1" x14ac:dyDescent="0.2">
      <c r="A112" s="652">
        <v>110</v>
      </c>
      <c r="B112" s="440" t="s">
        <v>37</v>
      </c>
      <c r="C112" s="440" t="s">
        <v>37</v>
      </c>
      <c r="D112" s="440" t="s">
        <v>639</v>
      </c>
      <c r="E112" s="440" t="s">
        <v>29</v>
      </c>
      <c r="F112" s="642" t="s">
        <v>140</v>
      </c>
      <c r="G112" s="440" t="s">
        <v>172</v>
      </c>
      <c r="H112" s="440" t="s">
        <v>640</v>
      </c>
      <c r="I112" s="440" t="s">
        <v>33</v>
      </c>
      <c r="J112" s="639">
        <v>2.7418981481481485E-2</v>
      </c>
      <c r="K112" s="440">
        <v>1</v>
      </c>
      <c r="L112" s="440" t="s">
        <v>34</v>
      </c>
      <c r="M112" s="442">
        <v>546</v>
      </c>
      <c r="N112" s="440" t="s">
        <v>674</v>
      </c>
      <c r="O112" s="442">
        <v>411</v>
      </c>
      <c r="P112" s="442">
        <v>268</v>
      </c>
      <c r="Q112" s="444">
        <v>0.75274725274725274</v>
      </c>
      <c r="R112" s="440"/>
      <c r="S112" s="637"/>
      <c r="T112" s="440">
        <v>135</v>
      </c>
      <c r="U112" s="637">
        <v>0.24725274725274726</v>
      </c>
      <c r="V112" s="442"/>
    </row>
    <row r="113" spans="1:22" ht="16" customHeight="1" x14ac:dyDescent="0.2">
      <c r="A113" s="652">
        <v>111</v>
      </c>
      <c r="B113" s="440" t="s">
        <v>66</v>
      </c>
      <c r="C113" s="440" t="s">
        <v>67</v>
      </c>
      <c r="D113" s="440" t="s">
        <v>275</v>
      </c>
      <c r="E113" s="440" t="s">
        <v>29</v>
      </c>
      <c r="F113" s="642" t="s">
        <v>206</v>
      </c>
      <c r="G113" s="440"/>
      <c r="H113" s="440" t="s">
        <v>276</v>
      </c>
      <c r="I113" s="440" t="s">
        <v>33</v>
      </c>
      <c r="J113" s="639">
        <v>3.6157407407407409E-2</v>
      </c>
      <c r="K113" s="440">
        <v>2</v>
      </c>
      <c r="L113" s="440" t="s">
        <v>34</v>
      </c>
      <c r="M113" s="442">
        <v>538</v>
      </c>
      <c r="N113" s="440" t="s">
        <v>544</v>
      </c>
      <c r="O113" s="442">
        <v>538</v>
      </c>
      <c r="P113" s="442">
        <v>115</v>
      </c>
      <c r="Q113" s="444">
        <v>1</v>
      </c>
      <c r="R113" s="440">
        <v>0</v>
      </c>
      <c r="S113" s="637">
        <v>0</v>
      </c>
      <c r="T113" s="440">
        <v>0</v>
      </c>
      <c r="U113" s="637">
        <v>0</v>
      </c>
      <c r="V113" s="442">
        <v>0</v>
      </c>
    </row>
    <row r="114" spans="1:22" ht="16" x14ac:dyDescent="0.2">
      <c r="A114" s="440"/>
      <c r="B114" s="440"/>
      <c r="C114" s="440"/>
      <c r="D114" s="440"/>
      <c r="E114" s="440"/>
      <c r="F114" s="440"/>
      <c r="G114" s="440"/>
      <c r="H114" s="440"/>
      <c r="I114" s="440"/>
      <c r="J114" s="639"/>
      <c r="K114" s="440"/>
      <c r="L114" s="440"/>
      <c r="M114" s="440"/>
      <c r="N114" s="440"/>
      <c r="O114" s="440"/>
      <c r="P114" s="440"/>
      <c r="Q114" s="444"/>
      <c r="R114" s="440"/>
      <c r="S114" s="637"/>
      <c r="T114" s="440"/>
      <c r="U114" s="637"/>
      <c r="V114" s="660"/>
    </row>
    <row r="115" spans="1:22" ht="16" x14ac:dyDescent="0.2">
      <c r="A115" s="440"/>
      <c r="B115" s="440"/>
      <c r="C115" s="440"/>
      <c r="D115" s="440"/>
      <c r="E115" s="440"/>
      <c r="F115" s="440"/>
      <c r="G115" s="440"/>
      <c r="H115" s="440"/>
      <c r="I115" s="440"/>
      <c r="J115" s="639"/>
      <c r="K115" s="440"/>
      <c r="L115" s="440"/>
      <c r="M115" s="440"/>
      <c r="N115" s="440"/>
      <c r="O115" s="440"/>
      <c r="P115" s="440"/>
      <c r="Q115" s="444"/>
      <c r="R115" s="440"/>
      <c r="S115" s="637"/>
      <c r="T115" s="440"/>
      <c r="U115" s="637"/>
      <c r="V115" s="660"/>
    </row>
    <row r="116" spans="1:22" ht="16" x14ac:dyDescent="0.2">
      <c r="A116" s="440"/>
      <c r="B116" s="440"/>
      <c r="C116" s="440"/>
      <c r="D116" s="440"/>
      <c r="E116" s="440"/>
      <c r="F116" s="440"/>
      <c r="G116" s="440"/>
      <c r="H116" s="440"/>
      <c r="I116" s="440"/>
      <c r="J116" s="639"/>
      <c r="K116" s="440"/>
      <c r="L116" s="440"/>
      <c r="M116" s="440"/>
      <c r="N116" s="440"/>
      <c r="O116" s="440"/>
      <c r="P116" s="440"/>
      <c r="Q116" s="444"/>
      <c r="R116" s="440"/>
      <c r="S116" s="637"/>
      <c r="T116" s="440"/>
      <c r="U116" s="637"/>
      <c r="V116" s="660"/>
    </row>
  </sheetData>
  <autoFilter ref="A2:W113" xr:uid="{ED8BDBFF-EA76-264B-800D-1B98EABF232F}">
    <sortState xmlns:xlrd2="http://schemas.microsoft.com/office/spreadsheetml/2017/richdata2" ref="A3:W113">
      <sortCondition descending="1" ref="M2:M113"/>
    </sortState>
  </autoFilter>
  <mergeCells count="3">
    <mergeCell ref="J1:Q1"/>
    <mergeCell ref="R1:S1"/>
    <mergeCell ref="T1:V1"/>
  </mergeCells>
  <dataValidations count="10">
    <dataValidation type="list" allowBlank="1" showInputMessage="1" showErrorMessage="1" sqref="F12:F26" xr:uid="{25434627-6D1D-F542-93B1-90B13ABC54FF}">
      <formula1>Kategórie</formula1>
    </dataValidation>
    <dataValidation type="list" allowBlank="1" showInputMessage="1" showErrorMessage="1" sqref="G13:G16 G18:G23 G25:G26" xr:uid="{86106089-131A-D540-8167-0E4ED37A2468}">
      <formula1>INDIRECT($E$4)</formula1>
    </dataValidation>
    <dataValidation type="list" allowBlank="1" showInputMessage="1" showErrorMessage="1" sqref="G17:G22" xr:uid="{7FB69D91-1262-E843-ACC9-B9EAC7B857D2}">
      <formula1>INDIRECT($E$5)</formula1>
    </dataValidation>
    <dataValidation type="list" allowBlank="1" showInputMessage="1" showErrorMessage="1" sqref="G18:G22 G24" xr:uid="{4B49742B-1CCC-FF49-99AE-ED1A2734B3C9}">
      <formula1>INDIRECT($E$6)</formula1>
    </dataValidation>
    <dataValidation type="list" allowBlank="1" showInputMessage="1" showErrorMessage="1" sqref="G16 G13:G14 G19:G22 G25:G26" xr:uid="{C02FB23B-E63C-9848-A7E7-6D6644C7A388}">
      <formula1>INDIRECT($E$7)</formula1>
    </dataValidation>
    <dataValidation type="list" allowBlank="1" showInputMessage="1" showErrorMessage="1" sqref="G20 G22 G24" xr:uid="{9262E4E3-F0C9-804F-9893-B565E1677531}">
      <formula1>INDIRECT($E$8)</formula1>
    </dataValidation>
    <dataValidation type="list" allowBlank="1" showInputMessage="1" showErrorMessage="1" sqref="G16 G21:G22 G13:G14 G25:G26" xr:uid="{CE1E5045-BFB8-8745-84C4-08C92A29C0B1}">
      <formula1>INDIRECT($E$9)</formula1>
    </dataValidation>
    <dataValidation type="list" allowBlank="1" showInputMessage="1" showErrorMessage="1" sqref="G14" xr:uid="{79C21832-52D4-C24C-B2C6-369B6E3CCA57}">
      <formula1>INDIRECT(F14)</formula1>
    </dataValidation>
    <dataValidation type="list" allowBlank="1" showInputMessage="1" showErrorMessage="1" sqref="G12:G15" xr:uid="{FF4C0B6C-4BF3-534A-A3C6-66B2C9367382}">
      <formula1>INDIRECT(#REF!)</formula1>
    </dataValidation>
    <dataValidation type="list" allowBlank="1" showInputMessage="1" showErrorMessage="1" sqref="G19:G23 G13:G14 G16 G25:G26" xr:uid="{F893DA3B-0B97-BD45-8388-B0A7964F30FC}">
      <formula1>INDIRECT($E$11)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DBFF-EA76-264B-800D-1B98EABF232F}">
  <dimension ref="A1:AF110"/>
  <sheetViews>
    <sheetView topLeftCell="D1" workbookViewId="0">
      <selection activeCell="L7" sqref="L7"/>
    </sheetView>
  </sheetViews>
  <sheetFormatPr baseColWidth="10" defaultRowHeight="15" x14ac:dyDescent="0.2"/>
  <cols>
    <col min="1" max="1" width="11.5" customWidth="1"/>
    <col min="2" max="2" width="27.83203125" bestFit="1" customWidth="1"/>
    <col min="3" max="3" width="23.6640625" bestFit="1" customWidth="1"/>
    <col min="4" max="4" width="36" customWidth="1"/>
    <col min="6" max="7" width="17.83203125" customWidth="1"/>
    <col min="8" max="8" width="19.6640625" customWidth="1"/>
    <col min="9" max="9" width="18.6640625" customWidth="1"/>
    <col min="10" max="10" width="22.83203125" customWidth="1"/>
    <col min="11" max="11" width="17.6640625" customWidth="1"/>
    <col min="12" max="12" width="21.5" customWidth="1"/>
    <col min="13" max="13" width="24" customWidth="1"/>
    <col min="14" max="14" width="19.1640625" bestFit="1" customWidth="1"/>
    <col min="15" max="15" width="20.33203125" bestFit="1" customWidth="1"/>
    <col min="16" max="16" width="21.33203125" customWidth="1"/>
    <col min="17" max="17" width="24.83203125" customWidth="1"/>
    <col min="18" max="18" width="23.1640625" customWidth="1"/>
    <col min="19" max="19" width="20.83203125" customWidth="1"/>
    <col min="20" max="20" width="15.83203125" customWidth="1"/>
    <col min="21" max="21" width="14.5" customWidth="1"/>
    <col min="22" max="22" width="13.33203125" customWidth="1"/>
    <col min="23" max="23" width="14.6640625" bestFit="1" customWidth="1"/>
  </cols>
  <sheetData>
    <row r="1" spans="1:32" s="1" customFormat="1" ht="21" customHeight="1" thickBot="1" x14ac:dyDescent="0.25">
      <c r="A1" s="150"/>
      <c r="B1" s="151" t="s">
        <v>0</v>
      </c>
      <c r="C1" s="152"/>
      <c r="D1" s="152"/>
      <c r="E1" s="152"/>
      <c r="F1" s="152"/>
      <c r="G1" s="152"/>
      <c r="H1" s="152"/>
      <c r="I1" s="152"/>
      <c r="J1" s="807" t="s">
        <v>1</v>
      </c>
      <c r="K1" s="808"/>
      <c r="L1" s="808"/>
      <c r="M1" s="808"/>
      <c r="N1" s="808"/>
      <c r="O1" s="808"/>
      <c r="P1" s="808"/>
      <c r="Q1" s="809"/>
      <c r="R1" s="810" t="s">
        <v>2</v>
      </c>
      <c r="S1" s="811"/>
      <c r="T1" s="812" t="s">
        <v>3</v>
      </c>
      <c r="U1" s="813"/>
      <c r="V1" s="813"/>
      <c r="W1" s="153" t="s">
        <v>506</v>
      </c>
      <c r="X1" s="141"/>
      <c r="Y1" s="141"/>
      <c r="Z1" s="3"/>
      <c r="AA1" s="3"/>
      <c r="AB1" s="3"/>
      <c r="AC1" s="3"/>
      <c r="AD1" s="3"/>
      <c r="AE1" s="3"/>
      <c r="AF1" s="3"/>
    </row>
    <row r="2" spans="1:32" s="37" customFormat="1" ht="80.25" customHeight="1" thickBot="1" x14ac:dyDescent="0.25">
      <c r="A2" s="158" t="s">
        <v>4</v>
      </c>
      <c r="B2" s="159" t="s">
        <v>5</v>
      </c>
      <c r="C2" s="159" t="s">
        <v>6</v>
      </c>
      <c r="D2" s="159" t="s">
        <v>7</v>
      </c>
      <c r="E2" s="159" t="s">
        <v>8</v>
      </c>
      <c r="F2" s="159" t="s">
        <v>9</v>
      </c>
      <c r="G2" s="159" t="s">
        <v>10</v>
      </c>
      <c r="H2" s="159" t="s">
        <v>11</v>
      </c>
      <c r="I2" s="632" t="s">
        <v>12</v>
      </c>
      <c r="J2" s="633" t="s">
        <v>13</v>
      </c>
      <c r="K2" s="159" t="s">
        <v>14</v>
      </c>
      <c r="L2" s="159" t="s">
        <v>15</v>
      </c>
      <c r="M2" s="160" t="s">
        <v>16</v>
      </c>
      <c r="N2" s="159" t="s">
        <v>17</v>
      </c>
      <c r="O2" s="159" t="s">
        <v>18</v>
      </c>
      <c r="P2" s="159" t="s">
        <v>19</v>
      </c>
      <c r="Q2" s="161" t="s">
        <v>20</v>
      </c>
      <c r="R2" s="162" t="s">
        <v>21</v>
      </c>
      <c r="S2" s="162" t="s">
        <v>22</v>
      </c>
      <c r="T2" s="162" t="s">
        <v>23</v>
      </c>
      <c r="U2" s="162" t="s">
        <v>24</v>
      </c>
      <c r="V2" s="163" t="s">
        <v>25</v>
      </c>
      <c r="W2" s="515"/>
      <c r="X2" s="73"/>
      <c r="Y2" s="36"/>
      <c r="Z2" s="36"/>
      <c r="AA2" s="36"/>
      <c r="AB2" s="36"/>
      <c r="AC2" s="36"/>
      <c r="AD2" s="36"/>
      <c r="AE2" s="36"/>
      <c r="AF2" s="36"/>
    </row>
    <row r="3" spans="1:32" ht="16" x14ac:dyDescent="0.2">
      <c r="A3" s="634">
        <v>1</v>
      </c>
      <c r="B3" s="634" t="s">
        <v>667</v>
      </c>
      <c r="C3" s="634" t="s">
        <v>27</v>
      </c>
      <c r="D3" s="638" t="s">
        <v>28</v>
      </c>
      <c r="E3" s="634" t="s">
        <v>29</v>
      </c>
      <c r="F3" s="634" t="s">
        <v>30</v>
      </c>
      <c r="G3" s="634" t="s">
        <v>31</v>
      </c>
      <c r="H3" s="634" t="s">
        <v>32</v>
      </c>
      <c r="I3" s="634" t="s">
        <v>33</v>
      </c>
      <c r="J3" s="640">
        <v>2.0694444444444446E-2</v>
      </c>
      <c r="K3" s="634">
        <v>29</v>
      </c>
      <c r="L3" s="634" t="s">
        <v>34</v>
      </c>
      <c r="M3" s="634">
        <v>1351813</v>
      </c>
      <c r="N3" s="634" t="s">
        <v>672</v>
      </c>
      <c r="O3" s="634">
        <v>1062531</v>
      </c>
      <c r="P3" s="634" t="s">
        <v>36</v>
      </c>
      <c r="Q3" s="635">
        <v>0.78600442516827407</v>
      </c>
      <c r="R3" s="634"/>
      <c r="S3" s="636"/>
      <c r="T3" s="634">
        <v>289282</v>
      </c>
      <c r="U3" s="636">
        <v>0.21399557483172599</v>
      </c>
      <c r="V3" s="634"/>
      <c r="W3" s="631"/>
    </row>
    <row r="4" spans="1:32" ht="16" x14ac:dyDescent="0.2">
      <c r="A4" s="634">
        <v>2</v>
      </c>
      <c r="B4" s="634" t="s">
        <v>524</v>
      </c>
      <c r="C4" s="634" t="s">
        <v>554</v>
      </c>
      <c r="D4" s="638" t="s">
        <v>288</v>
      </c>
      <c r="E4" s="634" t="s">
        <v>29</v>
      </c>
      <c r="F4" s="634" t="s">
        <v>64</v>
      </c>
      <c r="G4" s="634"/>
      <c r="H4" s="634" t="s">
        <v>558</v>
      </c>
      <c r="I4" s="634" t="s">
        <v>557</v>
      </c>
      <c r="J4" s="640">
        <v>1.21875E-2</v>
      </c>
      <c r="K4" s="634">
        <v>3</v>
      </c>
      <c r="L4" s="634" t="s">
        <v>41</v>
      </c>
      <c r="M4" s="634">
        <v>1165945</v>
      </c>
      <c r="N4" s="634" t="s">
        <v>47</v>
      </c>
      <c r="O4" s="634">
        <v>62658</v>
      </c>
      <c r="P4" s="634">
        <v>45883</v>
      </c>
      <c r="Q4" s="635">
        <v>5.3740099232811152E-2</v>
      </c>
      <c r="R4" s="634">
        <v>0</v>
      </c>
      <c r="S4" s="636">
        <v>0</v>
      </c>
      <c r="T4" s="634">
        <v>1103287</v>
      </c>
      <c r="U4" s="636">
        <v>0.9462599007671888</v>
      </c>
      <c r="V4" s="634">
        <v>334192</v>
      </c>
      <c r="W4" s="631"/>
    </row>
    <row r="5" spans="1:32" ht="16" x14ac:dyDescent="0.2">
      <c r="A5" s="634">
        <v>3</v>
      </c>
      <c r="B5" s="634" t="s">
        <v>55</v>
      </c>
      <c r="C5" s="634" t="s">
        <v>56</v>
      </c>
      <c r="D5" s="638" t="s">
        <v>508</v>
      </c>
      <c r="E5" s="634" t="s">
        <v>29</v>
      </c>
      <c r="F5" s="634" t="s">
        <v>30</v>
      </c>
      <c r="G5" s="634" t="s">
        <v>31</v>
      </c>
      <c r="H5" s="634" t="s">
        <v>673</v>
      </c>
      <c r="I5" s="634" t="s">
        <v>33</v>
      </c>
      <c r="J5" s="640">
        <v>3.224434913194444E-2</v>
      </c>
      <c r="K5" s="634">
        <v>34</v>
      </c>
      <c r="L5" s="634" t="s">
        <v>34</v>
      </c>
      <c r="M5" s="634">
        <v>1056662</v>
      </c>
      <c r="N5" s="634" t="s">
        <v>59</v>
      </c>
      <c r="O5" s="634">
        <v>467869</v>
      </c>
      <c r="P5" s="634">
        <v>187147</v>
      </c>
      <c r="Q5" s="635">
        <v>0.44278018893458837</v>
      </c>
      <c r="R5" s="634">
        <v>62334</v>
      </c>
      <c r="S5" s="636">
        <v>5.8991427722393727E-2</v>
      </c>
      <c r="T5" s="634">
        <v>526459</v>
      </c>
      <c r="U5" s="636">
        <v>0.49822838334301794</v>
      </c>
      <c r="V5" s="634">
        <v>140038</v>
      </c>
      <c r="W5" s="631"/>
    </row>
    <row r="6" spans="1:32" ht="16" x14ac:dyDescent="0.2">
      <c r="A6" s="634">
        <v>4</v>
      </c>
      <c r="B6" s="634" t="s">
        <v>48</v>
      </c>
      <c r="C6" s="634" t="s">
        <v>49</v>
      </c>
      <c r="D6" s="638" t="s">
        <v>118</v>
      </c>
      <c r="E6" s="634" t="s">
        <v>29</v>
      </c>
      <c r="F6" s="634" t="s">
        <v>30</v>
      </c>
      <c r="G6" s="634" t="s">
        <v>98</v>
      </c>
      <c r="H6" s="634" t="s">
        <v>120</v>
      </c>
      <c r="I6" s="634" t="s">
        <v>33</v>
      </c>
      <c r="J6" s="640">
        <v>2.7129629629629629E-2</v>
      </c>
      <c r="K6" s="634">
        <v>21</v>
      </c>
      <c r="L6" s="634" t="s">
        <v>53</v>
      </c>
      <c r="M6" s="634">
        <v>800629</v>
      </c>
      <c r="N6" s="634" t="s">
        <v>87</v>
      </c>
      <c r="O6" s="634">
        <v>358880</v>
      </c>
      <c r="P6" s="634"/>
      <c r="Q6" s="635">
        <v>0.44824756535174221</v>
      </c>
      <c r="R6" s="634"/>
      <c r="S6" s="636">
        <v>0</v>
      </c>
      <c r="T6" s="634">
        <v>441749</v>
      </c>
      <c r="U6" s="636">
        <v>0.55175243464825785</v>
      </c>
      <c r="V6" s="634">
        <v>213653</v>
      </c>
      <c r="W6" s="631"/>
    </row>
    <row r="7" spans="1:32" ht="16" x14ac:dyDescent="0.2">
      <c r="A7" s="634">
        <v>5</v>
      </c>
      <c r="B7" s="634" t="s">
        <v>26</v>
      </c>
      <c r="C7" s="634" t="s">
        <v>27</v>
      </c>
      <c r="D7" s="638" t="s">
        <v>63</v>
      </c>
      <c r="E7" s="634" t="s">
        <v>29</v>
      </c>
      <c r="F7" s="634" t="s">
        <v>64</v>
      </c>
      <c r="G7" s="634" t="s">
        <v>36</v>
      </c>
      <c r="H7" s="634" t="s">
        <v>65</v>
      </c>
      <c r="I7" s="634" t="s">
        <v>33</v>
      </c>
      <c r="J7" s="640">
        <v>1.8912037037037036E-2</v>
      </c>
      <c r="K7" s="634">
        <v>9</v>
      </c>
      <c r="L7" s="634" t="s">
        <v>34</v>
      </c>
      <c r="M7" s="634">
        <v>651948</v>
      </c>
      <c r="N7" s="634" t="s">
        <v>674</v>
      </c>
      <c r="O7" s="634">
        <v>482564</v>
      </c>
      <c r="P7" s="634">
        <v>227066</v>
      </c>
      <c r="Q7" s="635">
        <v>0.74018786774405321</v>
      </c>
      <c r="R7" s="634"/>
      <c r="S7" s="636"/>
      <c r="T7" s="634">
        <v>169384</v>
      </c>
      <c r="U7" s="636">
        <v>0.25981213225594679</v>
      </c>
      <c r="V7" s="634"/>
      <c r="W7" s="631"/>
    </row>
    <row r="8" spans="1:32" ht="16" x14ac:dyDescent="0.2">
      <c r="A8" s="440">
        <v>6</v>
      </c>
      <c r="B8" s="440" t="s">
        <v>55</v>
      </c>
      <c r="C8" s="440" t="s">
        <v>56</v>
      </c>
      <c r="D8" s="440" t="s">
        <v>57</v>
      </c>
      <c r="E8" s="440" t="s">
        <v>29</v>
      </c>
      <c r="F8" s="440" t="s">
        <v>30</v>
      </c>
      <c r="G8" s="440" t="s">
        <v>31</v>
      </c>
      <c r="H8" s="440" t="s">
        <v>675</v>
      </c>
      <c r="I8" s="440" t="s">
        <v>33</v>
      </c>
      <c r="J8" s="639">
        <v>8.7611749675925929E-3</v>
      </c>
      <c r="K8" s="440">
        <v>29</v>
      </c>
      <c r="L8" s="440" t="s">
        <v>34</v>
      </c>
      <c r="M8" s="440">
        <v>574786</v>
      </c>
      <c r="N8" s="440" t="s">
        <v>59</v>
      </c>
      <c r="O8" s="440">
        <v>305644</v>
      </c>
      <c r="P8" s="440">
        <v>122257</v>
      </c>
      <c r="Q8" s="444">
        <v>0.53175268708702017</v>
      </c>
      <c r="R8" s="440">
        <v>70163</v>
      </c>
      <c r="S8" s="637">
        <v>0.12206803923547198</v>
      </c>
      <c r="T8" s="440">
        <v>198979</v>
      </c>
      <c r="U8" s="637">
        <v>0.34617927367750778</v>
      </c>
      <c r="V8" s="440">
        <v>51259</v>
      </c>
    </row>
    <row r="9" spans="1:32" ht="16" x14ac:dyDescent="0.2">
      <c r="A9" s="440">
        <v>7</v>
      </c>
      <c r="B9" s="440" t="s">
        <v>37</v>
      </c>
      <c r="C9" s="440" t="s">
        <v>37</v>
      </c>
      <c r="D9" s="440" t="s">
        <v>611</v>
      </c>
      <c r="E9" s="440" t="s">
        <v>29</v>
      </c>
      <c r="F9" s="440" t="s">
        <v>300</v>
      </c>
      <c r="G9" s="440"/>
      <c r="H9" s="440" t="s">
        <v>40</v>
      </c>
      <c r="I9" s="440" t="s">
        <v>33</v>
      </c>
      <c r="J9" s="639">
        <v>2.4166666666666666E-2</v>
      </c>
      <c r="K9" s="440">
        <v>4</v>
      </c>
      <c r="L9" s="440" t="s">
        <v>34</v>
      </c>
      <c r="M9" s="440">
        <v>527911</v>
      </c>
      <c r="N9" s="440" t="s">
        <v>42</v>
      </c>
      <c r="O9" s="440">
        <v>486534</v>
      </c>
      <c r="P9" s="440">
        <v>217403</v>
      </c>
      <c r="Q9" s="444">
        <v>0.92162125812873763</v>
      </c>
      <c r="R9" s="440"/>
      <c r="S9" s="637"/>
      <c r="T9" s="440">
        <v>41377</v>
      </c>
      <c r="U9" s="637">
        <v>7.8378741871262397E-2</v>
      </c>
      <c r="V9" s="440"/>
    </row>
    <row r="10" spans="1:32" ht="16" x14ac:dyDescent="0.2">
      <c r="A10" s="440">
        <v>8</v>
      </c>
      <c r="B10" s="440" t="s">
        <v>37</v>
      </c>
      <c r="C10" s="440" t="s">
        <v>37</v>
      </c>
      <c r="D10" s="440" t="s">
        <v>613</v>
      </c>
      <c r="E10" s="440" t="s">
        <v>29</v>
      </c>
      <c r="F10" s="440" t="s">
        <v>64</v>
      </c>
      <c r="G10" s="440"/>
      <c r="H10" s="440" t="s">
        <v>93</v>
      </c>
      <c r="I10" s="440" t="s">
        <v>33</v>
      </c>
      <c r="J10" s="639">
        <v>4.2835648148148144E-2</v>
      </c>
      <c r="K10" s="440">
        <v>2</v>
      </c>
      <c r="L10" s="440" t="s">
        <v>34</v>
      </c>
      <c r="M10" s="440">
        <v>357033</v>
      </c>
      <c r="N10" s="440" t="s">
        <v>42</v>
      </c>
      <c r="O10" s="440">
        <v>226302</v>
      </c>
      <c r="P10" s="440">
        <v>119372</v>
      </c>
      <c r="Q10" s="444">
        <v>0.63384056935913491</v>
      </c>
      <c r="R10" s="440"/>
      <c r="S10" s="637"/>
      <c r="T10" s="440">
        <v>130731</v>
      </c>
      <c r="U10" s="637">
        <v>0.36615943064086515</v>
      </c>
      <c r="V10" s="440"/>
    </row>
    <row r="11" spans="1:32" ht="16" x14ac:dyDescent="0.2">
      <c r="A11" s="440">
        <v>9</v>
      </c>
      <c r="B11" s="440" t="s">
        <v>48</v>
      </c>
      <c r="C11" s="440" t="s">
        <v>49</v>
      </c>
      <c r="D11" s="440" t="s">
        <v>50</v>
      </c>
      <c r="E11" s="440"/>
      <c r="F11" s="440" t="s">
        <v>300</v>
      </c>
      <c r="G11" s="440"/>
      <c r="H11" s="440" t="s">
        <v>51</v>
      </c>
      <c r="I11" s="440" t="s">
        <v>531</v>
      </c>
      <c r="J11" s="639">
        <v>0</v>
      </c>
      <c r="K11" s="440">
        <v>0</v>
      </c>
      <c r="L11" s="440" t="s">
        <v>53</v>
      </c>
      <c r="M11" s="440">
        <v>317061</v>
      </c>
      <c r="N11" s="440" t="s">
        <v>87</v>
      </c>
      <c r="O11" s="440">
        <v>238472</v>
      </c>
      <c r="P11" s="440"/>
      <c r="Q11" s="444">
        <v>0.75213287033094578</v>
      </c>
      <c r="R11" s="440"/>
      <c r="S11" s="637">
        <v>0</v>
      </c>
      <c r="T11" s="440">
        <v>78589</v>
      </c>
      <c r="U11" s="637">
        <v>0.24786712966905422</v>
      </c>
      <c r="V11" s="440">
        <v>13545</v>
      </c>
    </row>
    <row r="12" spans="1:32" ht="16" x14ac:dyDescent="0.2">
      <c r="A12" s="440">
        <v>10</v>
      </c>
      <c r="B12" s="440" t="s">
        <v>55</v>
      </c>
      <c r="C12" s="440" t="s">
        <v>56</v>
      </c>
      <c r="D12" s="440" t="s">
        <v>509</v>
      </c>
      <c r="E12" s="440" t="s">
        <v>29</v>
      </c>
      <c r="F12" s="440" t="s">
        <v>30</v>
      </c>
      <c r="G12" s="440" t="s">
        <v>31</v>
      </c>
      <c r="H12" s="440" t="s">
        <v>676</v>
      </c>
      <c r="I12" s="440" t="s">
        <v>33</v>
      </c>
      <c r="J12" s="639">
        <v>7.694830246527778E-3</v>
      </c>
      <c r="K12" s="440">
        <v>24</v>
      </c>
      <c r="L12" s="440" t="s">
        <v>34</v>
      </c>
      <c r="M12" s="440">
        <v>315528</v>
      </c>
      <c r="N12" s="440" t="s">
        <v>59</v>
      </c>
      <c r="O12" s="440">
        <v>205236</v>
      </c>
      <c r="P12" s="440">
        <v>82094</v>
      </c>
      <c r="Q12" s="444">
        <v>0.65045257473187801</v>
      </c>
      <c r="R12" s="440">
        <v>49310</v>
      </c>
      <c r="S12" s="637">
        <v>0.15627773129484546</v>
      </c>
      <c r="T12" s="440">
        <v>60982</v>
      </c>
      <c r="U12" s="637">
        <v>0.19326969397327654</v>
      </c>
      <c r="V12" s="440">
        <v>28812</v>
      </c>
    </row>
    <row r="13" spans="1:32" ht="16" x14ac:dyDescent="0.2">
      <c r="A13" s="440">
        <v>11</v>
      </c>
      <c r="B13" s="440" t="s">
        <v>66</v>
      </c>
      <c r="C13" s="440" t="s">
        <v>67</v>
      </c>
      <c r="D13" s="440" t="s">
        <v>68</v>
      </c>
      <c r="E13" s="440" t="s">
        <v>29</v>
      </c>
      <c r="F13" s="440" t="s">
        <v>64</v>
      </c>
      <c r="G13" s="440" t="s">
        <v>85</v>
      </c>
      <c r="H13" s="440" t="s">
        <v>69</v>
      </c>
      <c r="I13" s="440" t="s">
        <v>33</v>
      </c>
      <c r="J13" s="639">
        <v>2.7164351851851853E-2</v>
      </c>
      <c r="K13" s="440">
        <v>5</v>
      </c>
      <c r="L13" s="440" t="s">
        <v>34</v>
      </c>
      <c r="M13" s="440">
        <v>314008</v>
      </c>
      <c r="N13" s="440" t="s">
        <v>544</v>
      </c>
      <c r="O13" s="440">
        <v>183508</v>
      </c>
      <c r="P13" s="440">
        <v>27037</v>
      </c>
      <c r="Q13" s="444">
        <v>0.58440549285368526</v>
      </c>
      <c r="R13" s="440">
        <v>0</v>
      </c>
      <c r="S13" s="637">
        <v>0</v>
      </c>
      <c r="T13" s="440">
        <v>130500</v>
      </c>
      <c r="U13" s="637">
        <v>0.41559450714631474</v>
      </c>
      <c r="V13" s="440">
        <v>51300</v>
      </c>
    </row>
    <row r="14" spans="1:32" ht="16" x14ac:dyDescent="0.2">
      <c r="A14" s="440">
        <v>12</v>
      </c>
      <c r="B14" s="440" t="s">
        <v>48</v>
      </c>
      <c r="C14" s="440" t="s">
        <v>49</v>
      </c>
      <c r="D14" s="440" t="s">
        <v>79</v>
      </c>
      <c r="E14" s="440"/>
      <c r="F14" s="440" t="s">
        <v>80</v>
      </c>
      <c r="G14" s="440" t="s">
        <v>81</v>
      </c>
      <c r="H14" s="440" t="s">
        <v>82</v>
      </c>
      <c r="I14" s="440" t="s">
        <v>531</v>
      </c>
      <c r="J14" s="639">
        <v>5.2152777777777777E-2</v>
      </c>
      <c r="K14" s="440">
        <v>3</v>
      </c>
      <c r="L14" s="440" t="s">
        <v>53</v>
      </c>
      <c r="M14" s="440">
        <v>288937</v>
      </c>
      <c r="N14" s="440" t="s">
        <v>87</v>
      </c>
      <c r="O14" s="440">
        <v>201486</v>
      </c>
      <c r="P14" s="440"/>
      <c r="Q14" s="444">
        <v>0.69733540529596416</v>
      </c>
      <c r="R14" s="440"/>
      <c r="S14" s="637">
        <v>0</v>
      </c>
      <c r="T14" s="440">
        <v>87451</v>
      </c>
      <c r="U14" s="637">
        <v>0.30266459470403584</v>
      </c>
      <c r="V14" s="440">
        <v>15761</v>
      </c>
    </row>
    <row r="15" spans="1:32" ht="16" x14ac:dyDescent="0.2">
      <c r="A15" s="440">
        <v>13</v>
      </c>
      <c r="B15" s="440" t="s">
        <v>26</v>
      </c>
      <c r="C15" s="440" t="s">
        <v>27</v>
      </c>
      <c r="D15" s="440" t="s">
        <v>525</v>
      </c>
      <c r="E15" s="440" t="s">
        <v>29</v>
      </c>
      <c r="F15" s="440" t="s">
        <v>30</v>
      </c>
      <c r="G15" s="440" t="s">
        <v>36</v>
      </c>
      <c r="H15" s="440" t="s">
        <v>526</v>
      </c>
      <c r="I15" s="440" t="s">
        <v>33</v>
      </c>
      <c r="J15" s="639">
        <v>2.8703703703703703E-2</v>
      </c>
      <c r="K15" s="440">
        <v>8</v>
      </c>
      <c r="L15" s="440" t="s">
        <v>34</v>
      </c>
      <c r="M15" s="440">
        <v>275231</v>
      </c>
      <c r="N15" s="440" t="s">
        <v>672</v>
      </c>
      <c r="O15" s="440">
        <v>59018</v>
      </c>
      <c r="P15" s="440">
        <v>37827</v>
      </c>
      <c r="Q15" s="444">
        <v>0.21443078722963618</v>
      </c>
      <c r="R15" s="440"/>
      <c r="S15" s="637"/>
      <c r="T15" s="440">
        <v>216213</v>
      </c>
      <c r="U15" s="637">
        <v>0.78556921277036384</v>
      </c>
      <c r="V15" s="440"/>
    </row>
    <row r="16" spans="1:32" ht="16" x14ac:dyDescent="0.2">
      <c r="A16" s="440">
        <v>14</v>
      </c>
      <c r="B16" s="440" t="s">
        <v>524</v>
      </c>
      <c r="C16" s="440" t="s">
        <v>554</v>
      </c>
      <c r="D16" s="440" t="s">
        <v>562</v>
      </c>
      <c r="E16" s="440" t="s">
        <v>29</v>
      </c>
      <c r="F16" s="440" t="s">
        <v>30</v>
      </c>
      <c r="G16" s="440"/>
      <c r="H16" s="440" t="s">
        <v>563</v>
      </c>
      <c r="I16" s="440" t="s">
        <v>557</v>
      </c>
      <c r="J16" s="639">
        <v>1.7106481481481483E-2</v>
      </c>
      <c r="K16" s="440">
        <v>21</v>
      </c>
      <c r="L16" s="440" t="s">
        <v>41</v>
      </c>
      <c r="M16" s="440">
        <v>267926</v>
      </c>
      <c r="N16" s="440" t="s">
        <v>47</v>
      </c>
      <c r="O16" s="440">
        <v>194602</v>
      </c>
      <c r="P16" s="440">
        <v>132035</v>
      </c>
      <c r="Q16" s="444">
        <v>0.72632741876488283</v>
      </c>
      <c r="R16" s="440">
        <v>0</v>
      </c>
      <c r="S16" s="637">
        <v>0</v>
      </c>
      <c r="T16" s="440">
        <v>73324</v>
      </c>
      <c r="U16" s="637">
        <v>0.27367258123511717</v>
      </c>
      <c r="V16" s="440">
        <v>40184</v>
      </c>
    </row>
    <row r="17" spans="1:22" ht="16" x14ac:dyDescent="0.2">
      <c r="A17" s="440">
        <v>15</v>
      </c>
      <c r="B17" s="440" t="s">
        <v>524</v>
      </c>
      <c r="C17" s="440" t="s">
        <v>554</v>
      </c>
      <c r="D17" s="440" t="s">
        <v>286</v>
      </c>
      <c r="E17" s="440" t="s">
        <v>29</v>
      </c>
      <c r="F17" s="440" t="s">
        <v>30</v>
      </c>
      <c r="G17" s="440"/>
      <c r="H17" s="440" t="s">
        <v>565</v>
      </c>
      <c r="I17" s="440" t="s">
        <v>557</v>
      </c>
      <c r="J17" s="639">
        <v>2.792824074074074E-2</v>
      </c>
      <c r="K17" s="440">
        <v>20</v>
      </c>
      <c r="L17" s="440" t="s">
        <v>41</v>
      </c>
      <c r="M17" s="440">
        <v>246427</v>
      </c>
      <c r="N17" s="440" t="s">
        <v>47</v>
      </c>
      <c r="O17" s="440">
        <v>154354</v>
      </c>
      <c r="P17" s="440">
        <v>98472</v>
      </c>
      <c r="Q17" s="444">
        <v>0.62636805220207203</v>
      </c>
      <c r="R17" s="440">
        <v>0</v>
      </c>
      <c r="S17" s="637">
        <v>0</v>
      </c>
      <c r="T17" s="440">
        <v>92073</v>
      </c>
      <c r="U17" s="637">
        <v>0.37363194779792797</v>
      </c>
      <c r="V17" s="440">
        <v>41380</v>
      </c>
    </row>
    <row r="18" spans="1:22" ht="16" x14ac:dyDescent="0.2">
      <c r="A18" s="440">
        <v>16</v>
      </c>
      <c r="B18" s="440" t="s">
        <v>66</v>
      </c>
      <c r="C18" s="440" t="s">
        <v>67</v>
      </c>
      <c r="D18" s="440" t="s">
        <v>591</v>
      </c>
      <c r="E18" s="440" t="s">
        <v>29</v>
      </c>
      <c r="F18" s="440" t="s">
        <v>64</v>
      </c>
      <c r="G18" s="440"/>
      <c r="H18" s="440" t="s">
        <v>592</v>
      </c>
      <c r="I18" s="440" t="s">
        <v>33</v>
      </c>
      <c r="J18" s="639">
        <v>0</v>
      </c>
      <c r="K18" s="440">
        <v>0</v>
      </c>
      <c r="L18" s="440" t="s">
        <v>34</v>
      </c>
      <c r="M18" s="440">
        <v>216679</v>
      </c>
      <c r="N18" s="440" t="s">
        <v>544</v>
      </c>
      <c r="O18" s="440">
        <v>3779</v>
      </c>
      <c r="P18" s="440">
        <v>1247</v>
      </c>
      <c r="Q18" s="444">
        <v>1.7440545692014454E-2</v>
      </c>
      <c r="R18" s="440">
        <v>0</v>
      </c>
      <c r="S18" s="637">
        <v>0</v>
      </c>
      <c r="T18" s="440">
        <v>212900</v>
      </c>
      <c r="U18" s="637">
        <v>0.98255945430798552</v>
      </c>
      <c r="V18" s="440">
        <v>88600</v>
      </c>
    </row>
    <row r="19" spans="1:22" ht="16" x14ac:dyDescent="0.2">
      <c r="A19" s="440">
        <v>17</v>
      </c>
      <c r="B19" s="440" t="s">
        <v>524</v>
      </c>
      <c r="C19" s="440" t="s">
        <v>554</v>
      </c>
      <c r="D19" s="440" t="s">
        <v>555</v>
      </c>
      <c r="E19" s="440" t="s">
        <v>29</v>
      </c>
      <c r="F19" s="440" t="s">
        <v>30</v>
      </c>
      <c r="G19" s="440"/>
      <c r="H19" s="440" t="s">
        <v>556</v>
      </c>
      <c r="I19" s="440" t="s">
        <v>557</v>
      </c>
      <c r="J19" s="639">
        <v>4.3379629629629629E-2</v>
      </c>
      <c r="K19" s="440">
        <v>3</v>
      </c>
      <c r="L19" s="440" t="s">
        <v>41</v>
      </c>
      <c r="M19" s="440">
        <v>166781</v>
      </c>
      <c r="N19" s="440" t="s">
        <v>47</v>
      </c>
      <c r="O19" s="440">
        <v>52823</v>
      </c>
      <c r="P19" s="440">
        <v>41355</v>
      </c>
      <c r="Q19" s="444">
        <v>0.31672072957950848</v>
      </c>
      <c r="R19" s="440">
        <v>0</v>
      </c>
      <c r="S19" s="637">
        <v>0</v>
      </c>
      <c r="T19" s="440">
        <v>113958</v>
      </c>
      <c r="U19" s="637">
        <v>0.68327927042049152</v>
      </c>
      <c r="V19" s="440">
        <v>40767</v>
      </c>
    </row>
    <row r="20" spans="1:22" ht="16" x14ac:dyDescent="0.2">
      <c r="A20" s="440">
        <v>18</v>
      </c>
      <c r="B20" s="440" t="s">
        <v>26</v>
      </c>
      <c r="C20" s="440" t="s">
        <v>27</v>
      </c>
      <c r="D20" s="440" t="s">
        <v>77</v>
      </c>
      <c r="E20" s="440" t="s">
        <v>29</v>
      </c>
      <c r="F20" s="440" t="s">
        <v>30</v>
      </c>
      <c r="G20" s="440" t="s">
        <v>31</v>
      </c>
      <c r="H20" s="440" t="s">
        <v>78</v>
      </c>
      <c r="I20" s="440" t="s">
        <v>33</v>
      </c>
      <c r="J20" s="639">
        <v>9.4560185185185181E-3</v>
      </c>
      <c r="K20" s="440">
        <v>21</v>
      </c>
      <c r="L20" s="440" t="s">
        <v>34</v>
      </c>
      <c r="M20" s="440">
        <v>150014</v>
      </c>
      <c r="N20" s="440" t="s">
        <v>674</v>
      </c>
      <c r="O20" s="440">
        <v>142360</v>
      </c>
      <c r="P20" s="440">
        <v>93170</v>
      </c>
      <c r="Q20" s="444">
        <v>0.94897809537776479</v>
      </c>
      <c r="R20" s="440"/>
      <c r="S20" s="637"/>
      <c r="T20" s="440">
        <v>7654</v>
      </c>
      <c r="U20" s="637">
        <v>5.1021904622235256E-2</v>
      </c>
      <c r="V20" s="440"/>
    </row>
    <row r="21" spans="1:22" ht="16" x14ac:dyDescent="0.2">
      <c r="A21" s="440">
        <v>19</v>
      </c>
      <c r="B21" s="440" t="s">
        <v>48</v>
      </c>
      <c r="C21" s="440" t="s">
        <v>83</v>
      </c>
      <c r="D21" s="440" t="s">
        <v>84</v>
      </c>
      <c r="E21" s="440"/>
      <c r="F21" s="440" t="s">
        <v>64</v>
      </c>
      <c r="G21" s="440" t="s">
        <v>85</v>
      </c>
      <c r="H21" s="440" t="s">
        <v>86</v>
      </c>
      <c r="I21" s="440" t="s">
        <v>33</v>
      </c>
      <c r="J21" s="639">
        <v>2.2615740740740742E-2</v>
      </c>
      <c r="K21" s="440">
        <v>4</v>
      </c>
      <c r="L21" s="440" t="s">
        <v>53</v>
      </c>
      <c r="M21" s="440">
        <v>147063</v>
      </c>
      <c r="N21" s="440" t="s">
        <v>87</v>
      </c>
      <c r="O21" s="440">
        <v>50641</v>
      </c>
      <c r="P21" s="440"/>
      <c r="Q21" s="444">
        <v>0.34434902048781812</v>
      </c>
      <c r="R21" s="440"/>
      <c r="S21" s="637">
        <v>0</v>
      </c>
      <c r="T21" s="440">
        <v>96422</v>
      </c>
      <c r="U21" s="637">
        <v>0.65565097951218188</v>
      </c>
      <c r="V21" s="440">
        <v>50775</v>
      </c>
    </row>
    <row r="22" spans="1:22" ht="16" x14ac:dyDescent="0.2">
      <c r="A22" s="440">
        <v>20</v>
      </c>
      <c r="B22" s="440" t="s">
        <v>524</v>
      </c>
      <c r="C22" s="440" t="s">
        <v>554</v>
      </c>
      <c r="D22" s="440" t="s">
        <v>566</v>
      </c>
      <c r="E22" s="440" t="s">
        <v>29</v>
      </c>
      <c r="F22" s="440" t="s">
        <v>30</v>
      </c>
      <c r="G22" s="440"/>
      <c r="H22" s="440" t="s">
        <v>564</v>
      </c>
      <c r="I22" s="440" t="s">
        <v>557</v>
      </c>
      <c r="J22" s="639">
        <v>2.9131944444444443E-2</v>
      </c>
      <c r="K22" s="440">
        <v>9</v>
      </c>
      <c r="L22" s="440" t="s">
        <v>41</v>
      </c>
      <c r="M22" s="440">
        <v>145003</v>
      </c>
      <c r="N22" s="440" t="s">
        <v>47</v>
      </c>
      <c r="O22" s="440">
        <v>76219</v>
      </c>
      <c r="P22" s="440">
        <v>49604</v>
      </c>
      <c r="Q22" s="444">
        <v>0.52563740060550468</v>
      </c>
      <c r="R22" s="440">
        <v>0</v>
      </c>
      <c r="S22" s="637">
        <v>0</v>
      </c>
      <c r="T22" s="440">
        <v>68784</v>
      </c>
      <c r="U22" s="637">
        <v>0.47436259939449527</v>
      </c>
      <c r="V22" s="440">
        <v>38631</v>
      </c>
    </row>
    <row r="23" spans="1:22" ht="16" x14ac:dyDescent="0.2">
      <c r="A23" s="440">
        <v>21</v>
      </c>
      <c r="B23" s="440" t="s">
        <v>37</v>
      </c>
      <c r="C23" s="440" t="s">
        <v>37</v>
      </c>
      <c r="D23" s="440" t="s">
        <v>612</v>
      </c>
      <c r="E23" s="440" t="s">
        <v>29</v>
      </c>
      <c r="F23" s="440" t="s">
        <v>602</v>
      </c>
      <c r="G23" s="440"/>
      <c r="H23" s="440" t="s">
        <v>550</v>
      </c>
      <c r="I23" s="440" t="s">
        <v>33</v>
      </c>
      <c r="J23" s="639">
        <v>3.1331018518518515E-2</v>
      </c>
      <c r="K23" s="440">
        <v>4</v>
      </c>
      <c r="L23" s="440" t="s">
        <v>34</v>
      </c>
      <c r="M23" s="440">
        <v>143280</v>
      </c>
      <c r="N23" s="440" t="s">
        <v>42</v>
      </c>
      <c r="O23" s="440">
        <v>139540</v>
      </c>
      <c r="P23" s="440">
        <v>76113</v>
      </c>
      <c r="Q23" s="444">
        <v>0.97389726409826916</v>
      </c>
      <c r="R23" s="440"/>
      <c r="S23" s="637"/>
      <c r="T23" s="440">
        <v>3740</v>
      </c>
      <c r="U23" s="637">
        <v>2.6102735901730876E-2</v>
      </c>
      <c r="V23" s="440"/>
    </row>
    <row r="24" spans="1:22" ht="16" x14ac:dyDescent="0.2">
      <c r="A24" s="440">
        <v>22</v>
      </c>
      <c r="B24" s="440" t="s">
        <v>48</v>
      </c>
      <c r="C24" s="440" t="s">
        <v>49</v>
      </c>
      <c r="D24" s="440" t="s">
        <v>137</v>
      </c>
      <c r="E24" s="440"/>
      <c r="F24" s="440" t="s">
        <v>308</v>
      </c>
      <c r="G24" s="440" t="s">
        <v>113</v>
      </c>
      <c r="H24" s="440" t="s">
        <v>138</v>
      </c>
      <c r="I24" s="440" t="s">
        <v>33</v>
      </c>
      <c r="J24" s="639">
        <v>1.4687499999999999E-2</v>
      </c>
      <c r="K24" s="440">
        <v>4</v>
      </c>
      <c r="L24" s="440" t="s">
        <v>53</v>
      </c>
      <c r="M24" s="440">
        <v>140975</v>
      </c>
      <c r="N24" s="440" t="s">
        <v>87</v>
      </c>
      <c r="O24" s="440">
        <v>80295</v>
      </c>
      <c r="P24" s="440"/>
      <c r="Q24" s="444">
        <v>0.56956907253059053</v>
      </c>
      <c r="R24" s="440"/>
      <c r="S24" s="637">
        <v>0</v>
      </c>
      <c r="T24" s="440">
        <v>60680</v>
      </c>
      <c r="U24" s="637">
        <v>0.43043092746940947</v>
      </c>
      <c r="V24" s="440">
        <v>24026</v>
      </c>
    </row>
    <row r="25" spans="1:22" ht="16" x14ac:dyDescent="0.2">
      <c r="A25" s="440">
        <v>23</v>
      </c>
      <c r="B25" s="440" t="s">
        <v>26</v>
      </c>
      <c r="C25" s="440" t="s">
        <v>27</v>
      </c>
      <c r="D25" s="440" t="s">
        <v>139</v>
      </c>
      <c r="E25" s="440" t="s">
        <v>29</v>
      </c>
      <c r="F25" s="440" t="s">
        <v>140</v>
      </c>
      <c r="G25" s="440" t="s">
        <v>36</v>
      </c>
      <c r="H25" s="440" t="s">
        <v>141</v>
      </c>
      <c r="I25" s="440" t="s">
        <v>33</v>
      </c>
      <c r="J25" s="639">
        <v>3.1678240740740743E-2</v>
      </c>
      <c r="K25" s="440">
        <v>4</v>
      </c>
      <c r="L25" s="440" t="s">
        <v>34</v>
      </c>
      <c r="M25" s="440">
        <v>116341</v>
      </c>
      <c r="N25" s="440" t="s">
        <v>674</v>
      </c>
      <c r="O25" s="440">
        <v>85465</v>
      </c>
      <c r="P25" s="440">
        <v>70060</v>
      </c>
      <c r="Q25" s="444">
        <v>0.73460774791346128</v>
      </c>
      <c r="R25" s="440"/>
      <c r="S25" s="637"/>
      <c r="T25" s="440">
        <v>30876</v>
      </c>
      <c r="U25" s="637">
        <v>0.26539225208653872</v>
      </c>
      <c r="V25" s="440"/>
    </row>
    <row r="26" spans="1:22" ht="16" x14ac:dyDescent="0.2">
      <c r="A26" s="440">
        <v>24</v>
      </c>
      <c r="B26" s="440" t="s">
        <v>26</v>
      </c>
      <c r="C26" s="440" t="s">
        <v>27</v>
      </c>
      <c r="D26" s="440" t="s">
        <v>94</v>
      </c>
      <c r="E26" s="440" t="s">
        <v>29</v>
      </c>
      <c r="F26" s="440" t="s">
        <v>95</v>
      </c>
      <c r="G26" s="440" t="s">
        <v>36</v>
      </c>
      <c r="H26" s="440" t="s">
        <v>96</v>
      </c>
      <c r="I26" s="440" t="s">
        <v>33</v>
      </c>
      <c r="J26" s="639">
        <v>5.136574074074074E-2</v>
      </c>
      <c r="K26" s="440">
        <v>4</v>
      </c>
      <c r="L26" s="440" t="s">
        <v>34</v>
      </c>
      <c r="M26" s="440">
        <v>108907</v>
      </c>
      <c r="N26" s="440" t="s">
        <v>674</v>
      </c>
      <c r="O26" s="440">
        <v>87195</v>
      </c>
      <c r="P26" s="440">
        <v>54691</v>
      </c>
      <c r="Q26" s="444">
        <v>0.80063724094869937</v>
      </c>
      <c r="R26" s="440"/>
      <c r="S26" s="637"/>
      <c r="T26" s="440">
        <v>21712</v>
      </c>
      <c r="U26" s="637">
        <v>0.19936275905130066</v>
      </c>
      <c r="V26" s="440"/>
    </row>
    <row r="27" spans="1:22" ht="16" x14ac:dyDescent="0.2">
      <c r="A27" s="440">
        <v>25</v>
      </c>
      <c r="B27" s="440" t="s">
        <v>48</v>
      </c>
      <c r="C27" s="440" t="s">
        <v>83</v>
      </c>
      <c r="D27" s="440" t="s">
        <v>115</v>
      </c>
      <c r="E27" s="440" t="s">
        <v>29</v>
      </c>
      <c r="F27" s="440" t="s">
        <v>64</v>
      </c>
      <c r="G27" s="440" t="s">
        <v>85</v>
      </c>
      <c r="H27" s="440" t="s">
        <v>117</v>
      </c>
      <c r="I27" s="440" t="s">
        <v>33</v>
      </c>
      <c r="J27" s="639">
        <v>2.2905092592592591E-2</v>
      </c>
      <c r="K27" s="440">
        <v>4</v>
      </c>
      <c r="L27" s="440" t="s">
        <v>53</v>
      </c>
      <c r="M27" s="440">
        <v>104056</v>
      </c>
      <c r="N27" s="440" t="s">
        <v>87</v>
      </c>
      <c r="O27" s="440">
        <v>48825</v>
      </c>
      <c r="P27" s="440"/>
      <c r="Q27" s="444">
        <v>0.46921849773199048</v>
      </c>
      <c r="R27" s="440"/>
      <c r="S27" s="637">
        <v>0</v>
      </c>
      <c r="T27" s="440">
        <v>55231</v>
      </c>
      <c r="U27" s="637">
        <v>0.53078150226800958</v>
      </c>
      <c r="V27" s="440">
        <v>30421</v>
      </c>
    </row>
    <row r="28" spans="1:22" ht="16" x14ac:dyDescent="0.2">
      <c r="A28" s="440">
        <v>26</v>
      </c>
      <c r="B28" s="440" t="s">
        <v>26</v>
      </c>
      <c r="C28" s="440" t="s">
        <v>27</v>
      </c>
      <c r="D28" s="440" t="s">
        <v>101</v>
      </c>
      <c r="E28" s="440" t="s">
        <v>29</v>
      </c>
      <c r="F28" s="440" t="s">
        <v>102</v>
      </c>
      <c r="G28" s="440" t="s">
        <v>36</v>
      </c>
      <c r="H28" s="440" t="s">
        <v>103</v>
      </c>
      <c r="I28" s="440" t="s">
        <v>33</v>
      </c>
      <c r="J28" s="639">
        <v>3.6111111111111115E-2</v>
      </c>
      <c r="K28" s="440">
        <v>4</v>
      </c>
      <c r="L28" s="440" t="s">
        <v>34</v>
      </c>
      <c r="M28" s="440">
        <v>95535</v>
      </c>
      <c r="N28" s="440" t="s">
        <v>674</v>
      </c>
      <c r="O28" s="440">
        <v>75838</v>
      </c>
      <c r="P28" s="440">
        <v>44391</v>
      </c>
      <c r="Q28" s="444">
        <v>0.7938242528916104</v>
      </c>
      <c r="R28" s="440"/>
      <c r="S28" s="637"/>
      <c r="T28" s="440">
        <v>19697</v>
      </c>
      <c r="U28" s="637">
        <v>0.2061757471083896</v>
      </c>
      <c r="V28" s="440"/>
    </row>
    <row r="29" spans="1:22" ht="16" x14ac:dyDescent="0.2">
      <c r="A29" s="440">
        <v>27</v>
      </c>
      <c r="B29" s="440" t="s">
        <v>26</v>
      </c>
      <c r="C29" s="440" t="s">
        <v>27</v>
      </c>
      <c r="D29" s="440" t="s">
        <v>71</v>
      </c>
      <c r="E29" s="440" t="s">
        <v>29</v>
      </c>
      <c r="F29" s="440" t="s">
        <v>30</v>
      </c>
      <c r="G29" s="440"/>
      <c r="H29" s="440" t="s">
        <v>72</v>
      </c>
      <c r="I29" s="440" t="s">
        <v>33</v>
      </c>
      <c r="J29" s="639">
        <v>4.5648148148148153E-2</v>
      </c>
      <c r="K29" s="440">
        <v>2</v>
      </c>
      <c r="L29" s="440" t="s">
        <v>34</v>
      </c>
      <c r="M29" s="440">
        <v>87738</v>
      </c>
      <c r="N29" s="440" t="s">
        <v>674</v>
      </c>
      <c r="O29" s="440">
        <v>40853</v>
      </c>
      <c r="P29" s="440" t="s">
        <v>36</v>
      </c>
      <c r="Q29" s="444">
        <v>0.46562492876518724</v>
      </c>
      <c r="R29" s="440"/>
      <c r="S29" s="637"/>
      <c r="T29" s="440">
        <v>46885</v>
      </c>
      <c r="U29" s="637">
        <v>0.53437507123481276</v>
      </c>
      <c r="V29" s="440"/>
    </row>
    <row r="30" spans="1:22" ht="16" x14ac:dyDescent="0.2">
      <c r="A30" s="440">
        <v>28</v>
      </c>
      <c r="B30" s="440" t="s">
        <v>55</v>
      </c>
      <c r="C30" s="440" t="s">
        <v>56</v>
      </c>
      <c r="D30" s="440" t="s">
        <v>677</v>
      </c>
      <c r="E30" s="440" t="s">
        <v>29</v>
      </c>
      <c r="F30" s="440" t="s">
        <v>318</v>
      </c>
      <c r="G30" s="440"/>
      <c r="H30" s="440" t="s">
        <v>678</v>
      </c>
      <c r="I30" s="440" t="s">
        <v>33</v>
      </c>
      <c r="J30" s="639">
        <v>3.7685185185185183E-2</v>
      </c>
      <c r="K30" s="440">
        <v>5</v>
      </c>
      <c r="L30" s="440" t="s">
        <v>34</v>
      </c>
      <c r="M30" s="440">
        <v>86738</v>
      </c>
      <c r="N30" s="440" t="s">
        <v>59</v>
      </c>
      <c r="O30" s="440">
        <v>22151</v>
      </c>
      <c r="P30" s="440">
        <v>8860</v>
      </c>
      <c r="Q30" s="444">
        <v>0.25537826558140608</v>
      </c>
      <c r="R30" s="440">
        <v>9365</v>
      </c>
      <c r="S30" s="637">
        <v>0.10796882565888077</v>
      </c>
      <c r="T30" s="440">
        <v>55222</v>
      </c>
      <c r="U30" s="637">
        <v>0.63665290875971314</v>
      </c>
      <c r="V30" s="440">
        <v>35215</v>
      </c>
    </row>
    <row r="31" spans="1:22" ht="16" x14ac:dyDescent="0.2">
      <c r="A31" s="440">
        <v>29</v>
      </c>
      <c r="B31" s="440" t="s">
        <v>37</v>
      </c>
      <c r="C31" s="440" t="s">
        <v>37</v>
      </c>
      <c r="D31" s="440" t="s">
        <v>629</v>
      </c>
      <c r="E31" s="440" t="s">
        <v>29</v>
      </c>
      <c r="F31" s="440" t="s">
        <v>140</v>
      </c>
      <c r="G31" s="440"/>
      <c r="H31" s="440" t="s">
        <v>173</v>
      </c>
      <c r="I31" s="440" t="s">
        <v>33</v>
      </c>
      <c r="J31" s="639">
        <v>2.2465277777777778E-2</v>
      </c>
      <c r="K31" s="440">
        <v>4</v>
      </c>
      <c r="L31" s="440" t="s">
        <v>34</v>
      </c>
      <c r="M31" s="440">
        <v>85012</v>
      </c>
      <c r="N31" s="440" t="s">
        <v>42</v>
      </c>
      <c r="O31" s="440">
        <v>13282</v>
      </c>
      <c r="P31" s="440">
        <v>9267</v>
      </c>
      <c r="Q31" s="444">
        <v>0.15623676657413071</v>
      </c>
      <c r="R31" s="440"/>
      <c r="S31" s="637"/>
      <c r="T31" s="440">
        <v>71730</v>
      </c>
      <c r="U31" s="637">
        <v>0.84376323342586934</v>
      </c>
      <c r="V31" s="440"/>
    </row>
    <row r="32" spans="1:22" ht="16" x14ac:dyDescent="0.2">
      <c r="A32" s="440">
        <v>30</v>
      </c>
      <c r="B32" s="440" t="s">
        <v>37</v>
      </c>
      <c r="C32" s="440" t="s">
        <v>37</v>
      </c>
      <c r="D32" s="440" t="s">
        <v>129</v>
      </c>
      <c r="E32" s="440" t="s">
        <v>29</v>
      </c>
      <c r="F32" s="440" t="s">
        <v>512</v>
      </c>
      <c r="G32" s="440"/>
      <c r="H32" s="440" t="s">
        <v>132</v>
      </c>
      <c r="I32" s="440" t="s">
        <v>33</v>
      </c>
      <c r="J32" s="639">
        <v>1.6238425925925924E-2</v>
      </c>
      <c r="K32" s="440">
        <v>4</v>
      </c>
      <c r="L32" s="440" t="s">
        <v>34</v>
      </c>
      <c r="M32" s="440">
        <v>81178</v>
      </c>
      <c r="N32" s="440" t="s">
        <v>42</v>
      </c>
      <c r="O32" s="440">
        <v>53335</v>
      </c>
      <c r="P32" s="440">
        <v>27452</v>
      </c>
      <c r="Q32" s="444">
        <v>0.65701298381334849</v>
      </c>
      <c r="R32" s="440"/>
      <c r="S32" s="637"/>
      <c r="T32" s="440">
        <v>27843</v>
      </c>
      <c r="U32" s="637">
        <v>0.34298701618665156</v>
      </c>
      <c r="V32" s="440"/>
    </row>
    <row r="33" spans="1:22" ht="16" x14ac:dyDescent="0.2">
      <c r="A33" s="440">
        <v>31</v>
      </c>
      <c r="B33" s="440" t="s">
        <v>37</v>
      </c>
      <c r="C33" s="440" t="s">
        <v>37</v>
      </c>
      <c r="D33" s="440" t="s">
        <v>614</v>
      </c>
      <c r="E33" s="440" t="s">
        <v>29</v>
      </c>
      <c r="F33" s="440" t="s">
        <v>308</v>
      </c>
      <c r="G33" s="440"/>
      <c r="H33" s="440" t="s">
        <v>106</v>
      </c>
      <c r="I33" s="440" t="s">
        <v>33</v>
      </c>
      <c r="J33" s="639">
        <v>3.9143518518518515E-2</v>
      </c>
      <c r="K33" s="440">
        <v>2</v>
      </c>
      <c r="L33" s="440" t="s">
        <v>34</v>
      </c>
      <c r="M33" s="440">
        <v>71977</v>
      </c>
      <c r="N33" s="440" t="s">
        <v>42</v>
      </c>
      <c r="O33" s="440">
        <v>66320</v>
      </c>
      <c r="P33" s="440">
        <v>41553</v>
      </c>
      <c r="Q33" s="444">
        <v>0.92140544896286314</v>
      </c>
      <c r="R33" s="440"/>
      <c r="S33" s="637"/>
      <c r="T33" s="440">
        <v>5657</v>
      </c>
      <c r="U33" s="637">
        <v>7.8594551037136862E-2</v>
      </c>
      <c r="V33" s="440"/>
    </row>
    <row r="34" spans="1:22" ht="16" x14ac:dyDescent="0.2">
      <c r="A34" s="440">
        <v>32</v>
      </c>
      <c r="B34" s="440" t="s">
        <v>48</v>
      </c>
      <c r="C34" s="440" t="s">
        <v>133</v>
      </c>
      <c r="D34" s="440" t="s">
        <v>575</v>
      </c>
      <c r="E34" s="440"/>
      <c r="F34" s="440" t="s">
        <v>308</v>
      </c>
      <c r="G34" s="440" t="s">
        <v>113</v>
      </c>
      <c r="H34" s="440" t="s">
        <v>576</v>
      </c>
      <c r="I34" s="440" t="s">
        <v>33</v>
      </c>
      <c r="J34" s="639">
        <v>3.4039351851851848E-2</v>
      </c>
      <c r="K34" s="440">
        <v>9</v>
      </c>
      <c r="L34" s="440" t="s">
        <v>53</v>
      </c>
      <c r="M34" s="440">
        <v>65061</v>
      </c>
      <c r="N34" s="440" t="s">
        <v>87</v>
      </c>
      <c r="O34" s="440">
        <v>51613</v>
      </c>
      <c r="P34" s="440"/>
      <c r="Q34" s="444">
        <v>0.79330167073976732</v>
      </c>
      <c r="R34" s="440"/>
      <c r="S34" s="637">
        <v>0</v>
      </c>
      <c r="T34" s="440">
        <v>13448</v>
      </c>
      <c r="U34" s="637">
        <v>0.20669832926023271</v>
      </c>
      <c r="V34" s="440">
        <v>4546</v>
      </c>
    </row>
    <row r="35" spans="1:22" ht="16" x14ac:dyDescent="0.2">
      <c r="A35" s="440">
        <v>33</v>
      </c>
      <c r="B35" s="440" t="s">
        <v>37</v>
      </c>
      <c r="C35" s="440" t="s">
        <v>37</v>
      </c>
      <c r="D35" s="440" t="s">
        <v>513</v>
      </c>
      <c r="E35" s="440" t="s">
        <v>29</v>
      </c>
      <c r="F35" s="440" t="s">
        <v>309</v>
      </c>
      <c r="G35" s="440"/>
      <c r="H35" s="440" t="s">
        <v>523</v>
      </c>
      <c r="I35" s="440" t="s">
        <v>33</v>
      </c>
      <c r="J35" s="639">
        <v>2.5347222222222219E-2</v>
      </c>
      <c r="K35" s="440">
        <v>4</v>
      </c>
      <c r="L35" s="440" t="s">
        <v>34</v>
      </c>
      <c r="M35" s="440">
        <v>62505</v>
      </c>
      <c r="N35" s="440" t="s">
        <v>42</v>
      </c>
      <c r="O35" s="440">
        <v>59659</v>
      </c>
      <c r="P35" s="440">
        <v>32050</v>
      </c>
      <c r="Q35" s="444">
        <v>0.95446764258859296</v>
      </c>
      <c r="R35" s="440"/>
      <c r="S35" s="637"/>
      <c r="T35" s="440">
        <v>2846</v>
      </c>
      <c r="U35" s="637">
        <v>4.5532357411407084E-2</v>
      </c>
      <c r="V35" s="440"/>
    </row>
    <row r="36" spans="1:22" ht="16" x14ac:dyDescent="0.2">
      <c r="A36" s="440">
        <v>34</v>
      </c>
      <c r="B36" s="440" t="s">
        <v>37</v>
      </c>
      <c r="C36" s="440" t="s">
        <v>37</v>
      </c>
      <c r="D36" s="440" t="s">
        <v>616</v>
      </c>
      <c r="E36" s="440" t="s">
        <v>29</v>
      </c>
      <c r="F36" s="440" t="s">
        <v>318</v>
      </c>
      <c r="G36" s="440"/>
      <c r="H36" s="440" t="s">
        <v>123</v>
      </c>
      <c r="I36" s="440" t="s">
        <v>33</v>
      </c>
      <c r="J36" s="639">
        <v>2.2152777777777775E-2</v>
      </c>
      <c r="K36" s="440">
        <v>5</v>
      </c>
      <c r="L36" s="440" t="s">
        <v>34</v>
      </c>
      <c r="M36" s="440">
        <v>58012</v>
      </c>
      <c r="N36" s="440" t="s">
        <v>42</v>
      </c>
      <c r="O36" s="440">
        <v>56367</v>
      </c>
      <c r="P36" s="440">
        <v>33279</v>
      </c>
      <c r="Q36" s="444">
        <v>0.97164379783493071</v>
      </c>
      <c r="R36" s="440"/>
      <c r="S36" s="637"/>
      <c r="T36" s="440">
        <v>1645</v>
      </c>
      <c r="U36" s="637">
        <v>2.8356202165069296E-2</v>
      </c>
      <c r="V36" s="440"/>
    </row>
    <row r="37" spans="1:22" ht="16" x14ac:dyDescent="0.2">
      <c r="A37" s="440">
        <v>35</v>
      </c>
      <c r="B37" s="440" t="s">
        <v>37</v>
      </c>
      <c r="C37" s="440" t="s">
        <v>37</v>
      </c>
      <c r="D37" s="440" t="s">
        <v>145</v>
      </c>
      <c r="E37" s="440" t="s">
        <v>29</v>
      </c>
      <c r="F37" s="440" t="s">
        <v>146</v>
      </c>
      <c r="G37" s="440" t="s">
        <v>147</v>
      </c>
      <c r="H37" s="440" t="s">
        <v>148</v>
      </c>
      <c r="I37" s="440" t="s">
        <v>33</v>
      </c>
      <c r="J37" s="639">
        <v>4.5891203703703705E-2</v>
      </c>
      <c r="K37" s="440">
        <v>5</v>
      </c>
      <c r="L37" s="440" t="s">
        <v>34</v>
      </c>
      <c r="M37" s="440">
        <v>57480</v>
      </c>
      <c r="N37" s="440" t="s">
        <v>42</v>
      </c>
      <c r="O37" s="440">
        <v>36320</v>
      </c>
      <c r="P37" s="440">
        <v>27012</v>
      </c>
      <c r="Q37" s="444">
        <v>0.63187195546276964</v>
      </c>
      <c r="R37" s="440"/>
      <c r="S37" s="637"/>
      <c r="T37" s="440">
        <v>21160</v>
      </c>
      <c r="U37" s="637">
        <v>0.36812804453723036</v>
      </c>
      <c r="V37" s="440"/>
    </row>
    <row r="38" spans="1:22" ht="16" x14ac:dyDescent="0.2">
      <c r="A38" s="440">
        <v>36</v>
      </c>
      <c r="B38" s="440" t="s">
        <v>37</v>
      </c>
      <c r="C38" s="440" t="s">
        <v>37</v>
      </c>
      <c r="D38" s="440" t="s">
        <v>617</v>
      </c>
      <c r="E38" s="440" t="s">
        <v>29</v>
      </c>
      <c r="F38" s="440" t="s">
        <v>300</v>
      </c>
      <c r="G38" s="440"/>
      <c r="H38" s="440" t="s">
        <v>125</v>
      </c>
      <c r="I38" s="440" t="s">
        <v>33</v>
      </c>
      <c r="J38" s="639">
        <v>1.0416666666666666E-2</v>
      </c>
      <c r="K38" s="440">
        <v>1</v>
      </c>
      <c r="L38" s="440" t="s">
        <v>34</v>
      </c>
      <c r="M38" s="440">
        <v>51578</v>
      </c>
      <c r="N38" s="440" t="s">
        <v>42</v>
      </c>
      <c r="O38" s="440">
        <v>50523</v>
      </c>
      <c r="P38" s="440">
        <v>28655</v>
      </c>
      <c r="Q38" s="444">
        <v>0.97954554267323279</v>
      </c>
      <c r="R38" s="440"/>
      <c r="S38" s="637"/>
      <c r="T38" s="440">
        <v>1055</v>
      </c>
      <c r="U38" s="637">
        <v>2.0454457326767227E-2</v>
      </c>
      <c r="V38" s="440"/>
    </row>
    <row r="39" spans="1:22" ht="16" x14ac:dyDescent="0.2">
      <c r="A39" s="440">
        <v>37</v>
      </c>
      <c r="B39" s="440" t="s">
        <v>26</v>
      </c>
      <c r="C39" s="440" t="s">
        <v>27</v>
      </c>
      <c r="D39" s="440" t="s">
        <v>109</v>
      </c>
      <c r="E39" s="440" t="s">
        <v>29</v>
      </c>
      <c r="F39" s="440" t="s">
        <v>110</v>
      </c>
      <c r="G39" s="440" t="s">
        <v>36</v>
      </c>
      <c r="H39" s="440" t="s">
        <v>111</v>
      </c>
      <c r="I39" s="440" t="s">
        <v>33</v>
      </c>
      <c r="J39" s="639">
        <v>1.8043981481481484E-2</v>
      </c>
      <c r="K39" s="440">
        <v>6</v>
      </c>
      <c r="L39" s="440" t="s">
        <v>34</v>
      </c>
      <c r="M39" s="440">
        <v>50890</v>
      </c>
      <c r="N39" s="440" t="s">
        <v>674</v>
      </c>
      <c r="O39" s="440">
        <v>36943</v>
      </c>
      <c r="P39" s="440">
        <v>27021</v>
      </c>
      <c r="Q39" s="444">
        <v>0.72593829829043033</v>
      </c>
      <c r="R39" s="440"/>
      <c r="S39" s="637"/>
      <c r="T39" s="440">
        <v>13947</v>
      </c>
      <c r="U39" s="637">
        <v>0.27406170170956967</v>
      </c>
      <c r="V39" s="440"/>
    </row>
    <row r="40" spans="1:22" ht="16" x14ac:dyDescent="0.2">
      <c r="A40" s="440">
        <v>38</v>
      </c>
      <c r="B40" s="440" t="s">
        <v>37</v>
      </c>
      <c r="C40" s="440" t="s">
        <v>37</v>
      </c>
      <c r="D40" s="440" t="s">
        <v>615</v>
      </c>
      <c r="E40" s="440" t="s">
        <v>29</v>
      </c>
      <c r="F40" s="440" t="s">
        <v>64</v>
      </c>
      <c r="G40" s="440" t="s">
        <v>85</v>
      </c>
      <c r="H40" s="440" t="s">
        <v>108</v>
      </c>
      <c r="I40" s="440" t="s">
        <v>33</v>
      </c>
      <c r="J40" s="639">
        <v>2.6365740740740742E-2</v>
      </c>
      <c r="K40" s="440">
        <v>2</v>
      </c>
      <c r="L40" s="440" t="s">
        <v>34</v>
      </c>
      <c r="M40" s="440">
        <v>48958</v>
      </c>
      <c r="N40" s="440" t="s">
        <v>42</v>
      </c>
      <c r="O40" s="440">
        <v>46380</v>
      </c>
      <c r="P40" s="440">
        <v>22839</v>
      </c>
      <c r="Q40" s="444">
        <v>0.94734262020507376</v>
      </c>
      <c r="R40" s="440"/>
      <c r="S40" s="637"/>
      <c r="T40" s="440">
        <v>2578</v>
      </c>
      <c r="U40" s="637">
        <v>5.2657379794926261E-2</v>
      </c>
      <c r="V40" s="440"/>
    </row>
    <row r="41" spans="1:22" ht="16" x14ac:dyDescent="0.2">
      <c r="A41" s="440">
        <v>39</v>
      </c>
      <c r="B41" s="440" t="s">
        <v>524</v>
      </c>
      <c r="C41" s="440" t="s">
        <v>559</v>
      </c>
      <c r="D41" s="440" t="s">
        <v>560</v>
      </c>
      <c r="E41" s="440" t="s">
        <v>29</v>
      </c>
      <c r="F41" s="440" t="s">
        <v>127</v>
      </c>
      <c r="G41" s="440"/>
      <c r="H41" s="440" t="s">
        <v>561</v>
      </c>
      <c r="I41" s="440" t="s">
        <v>557</v>
      </c>
      <c r="J41" s="639">
        <v>3.1134259259259261E-2</v>
      </c>
      <c r="K41" s="440">
        <v>8</v>
      </c>
      <c r="L41" s="440" t="s">
        <v>41</v>
      </c>
      <c r="M41" s="440">
        <v>48486</v>
      </c>
      <c r="N41" s="440" t="s">
        <v>47</v>
      </c>
      <c r="O41" s="440">
        <v>48486</v>
      </c>
      <c r="P41" s="440">
        <v>37679</v>
      </c>
      <c r="Q41" s="444">
        <v>1</v>
      </c>
      <c r="R41" s="440">
        <v>0</v>
      </c>
      <c r="S41" s="637">
        <v>0</v>
      </c>
      <c r="T41" s="440">
        <v>0</v>
      </c>
      <c r="U41" s="637">
        <v>0</v>
      </c>
      <c r="V41" s="440">
        <v>0</v>
      </c>
    </row>
    <row r="42" spans="1:22" ht="16" x14ac:dyDescent="0.2">
      <c r="A42" s="440">
        <v>40</v>
      </c>
      <c r="B42" s="440" t="s">
        <v>26</v>
      </c>
      <c r="C42" s="440" t="s">
        <v>27</v>
      </c>
      <c r="D42" s="440" t="s">
        <v>607</v>
      </c>
      <c r="E42" s="440" t="s">
        <v>29</v>
      </c>
      <c r="F42" s="440" t="s">
        <v>140</v>
      </c>
      <c r="G42" s="440" t="s">
        <v>608</v>
      </c>
      <c r="H42" s="440" t="s">
        <v>609</v>
      </c>
      <c r="I42" s="440" t="s">
        <v>33</v>
      </c>
      <c r="J42" s="639">
        <v>2.8229166666666666E-2</v>
      </c>
      <c r="K42" s="440">
        <v>2</v>
      </c>
      <c r="L42" s="440" t="s">
        <v>34</v>
      </c>
      <c r="M42" s="440">
        <v>39360</v>
      </c>
      <c r="N42" s="440" t="s">
        <v>674</v>
      </c>
      <c r="O42" s="440">
        <v>33640</v>
      </c>
      <c r="P42" s="440">
        <v>29742</v>
      </c>
      <c r="Q42" s="444">
        <v>0.85467479674796742</v>
      </c>
      <c r="R42" s="440"/>
      <c r="S42" s="637"/>
      <c r="T42" s="440">
        <v>5720</v>
      </c>
      <c r="U42" s="637">
        <v>0.14532520325203252</v>
      </c>
      <c r="V42" s="440"/>
    </row>
    <row r="43" spans="1:22" ht="16" x14ac:dyDescent="0.2">
      <c r="A43" s="440">
        <v>41</v>
      </c>
      <c r="B43" s="440" t="s">
        <v>37</v>
      </c>
      <c r="C43" s="440" t="s">
        <v>37</v>
      </c>
      <c r="D43" s="440" t="s">
        <v>679</v>
      </c>
      <c r="E43" s="440" t="s">
        <v>29</v>
      </c>
      <c r="F43" s="440" t="s">
        <v>146</v>
      </c>
      <c r="G43" s="440" t="s">
        <v>680</v>
      </c>
      <c r="H43" s="440" t="s">
        <v>681</v>
      </c>
      <c r="I43" s="440" t="s">
        <v>33</v>
      </c>
      <c r="J43" s="639">
        <v>4.2245370370370371E-2</v>
      </c>
      <c r="K43" s="440">
        <v>4</v>
      </c>
      <c r="L43" s="440" t="s">
        <v>34</v>
      </c>
      <c r="M43" s="440">
        <v>38580</v>
      </c>
      <c r="N43" s="440" t="s">
        <v>42</v>
      </c>
      <c r="O43" s="440">
        <v>11469</v>
      </c>
      <c r="P43" s="440">
        <v>8629</v>
      </c>
      <c r="Q43" s="444">
        <v>0.29727838258164851</v>
      </c>
      <c r="R43" s="440"/>
      <c r="S43" s="637"/>
      <c r="T43" s="440">
        <v>27111</v>
      </c>
      <c r="U43" s="637">
        <v>0.70272161741835149</v>
      </c>
      <c r="V43" s="440"/>
    </row>
    <row r="44" spans="1:22" ht="16" x14ac:dyDescent="0.2">
      <c r="A44" s="440">
        <v>42</v>
      </c>
      <c r="B44" s="440" t="s">
        <v>37</v>
      </c>
      <c r="C44" s="440" t="s">
        <v>37</v>
      </c>
      <c r="D44" s="440" t="s">
        <v>622</v>
      </c>
      <c r="E44" s="440" t="s">
        <v>29</v>
      </c>
      <c r="F44" s="440" t="s">
        <v>64</v>
      </c>
      <c r="G44" s="440"/>
      <c r="H44" s="440" t="s">
        <v>623</v>
      </c>
      <c r="I44" s="440" t="s">
        <v>33</v>
      </c>
      <c r="J44" s="639">
        <v>1.9780092592592592E-2</v>
      </c>
      <c r="K44" s="440">
        <v>4</v>
      </c>
      <c r="L44" s="440" t="s">
        <v>34</v>
      </c>
      <c r="M44" s="440">
        <v>36359</v>
      </c>
      <c r="N44" s="440" t="s">
        <v>42</v>
      </c>
      <c r="O44" s="440">
        <v>10219</v>
      </c>
      <c r="P44" s="440">
        <v>7350</v>
      </c>
      <c r="Q44" s="444">
        <v>0.28105833493770455</v>
      </c>
      <c r="R44" s="440"/>
      <c r="S44" s="637"/>
      <c r="T44" s="440">
        <v>26140</v>
      </c>
      <c r="U44" s="637">
        <v>0.7189416650622954</v>
      </c>
      <c r="V44" s="440"/>
    </row>
    <row r="45" spans="1:22" ht="16" x14ac:dyDescent="0.2">
      <c r="A45" s="440">
        <v>43</v>
      </c>
      <c r="B45" s="440" t="s">
        <v>26</v>
      </c>
      <c r="C45" s="440" t="s">
        <v>27</v>
      </c>
      <c r="D45" s="440" t="s">
        <v>142</v>
      </c>
      <c r="E45" s="440" t="s">
        <v>29</v>
      </c>
      <c r="F45" s="440" t="s">
        <v>143</v>
      </c>
      <c r="G45" s="440" t="s">
        <v>36</v>
      </c>
      <c r="H45" s="440" t="s">
        <v>144</v>
      </c>
      <c r="I45" s="440" t="s">
        <v>33</v>
      </c>
      <c r="J45" s="639">
        <v>7.5694444444444446E-3</v>
      </c>
      <c r="K45" s="440">
        <v>3</v>
      </c>
      <c r="L45" s="440" t="s">
        <v>34</v>
      </c>
      <c r="M45" s="440">
        <v>35169</v>
      </c>
      <c r="N45" s="440" t="s">
        <v>674</v>
      </c>
      <c r="O45" s="440">
        <v>32967</v>
      </c>
      <c r="P45" s="440">
        <v>20211</v>
      </c>
      <c r="Q45" s="444">
        <v>0.93738804060394099</v>
      </c>
      <c r="R45" s="440"/>
      <c r="S45" s="637"/>
      <c r="T45" s="440">
        <v>2202</v>
      </c>
      <c r="U45" s="637">
        <v>6.2611959396059028E-2</v>
      </c>
      <c r="V45" s="440"/>
    </row>
    <row r="46" spans="1:22" ht="16" x14ac:dyDescent="0.2">
      <c r="A46" s="440">
        <v>44</v>
      </c>
      <c r="B46" s="440" t="s">
        <v>26</v>
      </c>
      <c r="C46" s="440" t="s">
        <v>27</v>
      </c>
      <c r="D46" s="440" t="s">
        <v>149</v>
      </c>
      <c r="E46" s="440" t="s">
        <v>29</v>
      </c>
      <c r="F46" s="440" t="s">
        <v>150</v>
      </c>
      <c r="G46" s="440" t="s">
        <v>36</v>
      </c>
      <c r="H46" s="440" t="s">
        <v>151</v>
      </c>
      <c r="I46" s="440" t="s">
        <v>33</v>
      </c>
      <c r="J46" s="639">
        <v>3.9664351851851853E-2</v>
      </c>
      <c r="K46" s="440">
        <v>4</v>
      </c>
      <c r="L46" s="440" t="s">
        <v>34</v>
      </c>
      <c r="M46" s="440">
        <v>34427</v>
      </c>
      <c r="N46" s="440" t="s">
        <v>674</v>
      </c>
      <c r="O46" s="440">
        <v>30297</v>
      </c>
      <c r="P46" s="440">
        <v>23950</v>
      </c>
      <c r="Q46" s="444">
        <v>0.88003601824149646</v>
      </c>
      <c r="R46" s="440"/>
      <c r="S46" s="637"/>
      <c r="T46" s="440">
        <v>4130</v>
      </c>
      <c r="U46" s="637">
        <v>0.11996398175850349</v>
      </c>
      <c r="V46" s="440"/>
    </row>
    <row r="47" spans="1:22" ht="16" x14ac:dyDescent="0.2">
      <c r="A47" s="440">
        <v>45</v>
      </c>
      <c r="B47" s="440" t="s">
        <v>26</v>
      </c>
      <c r="C47" s="440" t="s">
        <v>178</v>
      </c>
      <c r="D47" s="440" t="s">
        <v>660</v>
      </c>
      <c r="E47" s="440" t="s">
        <v>29</v>
      </c>
      <c r="F47" s="440" t="s">
        <v>95</v>
      </c>
      <c r="G47" s="440"/>
      <c r="H47" s="440" t="s">
        <v>668</v>
      </c>
      <c r="I47" s="440" t="s">
        <v>33</v>
      </c>
      <c r="J47" s="639">
        <v>2.1886574074074072E-2</v>
      </c>
      <c r="K47" s="440">
        <v>2</v>
      </c>
      <c r="L47" s="440" t="s">
        <v>34</v>
      </c>
      <c r="M47" s="440">
        <v>34355</v>
      </c>
      <c r="N47" s="440" t="s">
        <v>674</v>
      </c>
      <c r="O47" s="440">
        <v>3106</v>
      </c>
      <c r="P47" s="440">
        <v>2033</v>
      </c>
      <c r="Q47" s="444">
        <v>9.040896521612575E-2</v>
      </c>
      <c r="R47" s="440"/>
      <c r="S47" s="637"/>
      <c r="T47" s="440">
        <v>31249</v>
      </c>
      <c r="U47" s="637">
        <v>0.90959103478387426</v>
      </c>
      <c r="V47" s="440"/>
    </row>
    <row r="48" spans="1:22" ht="16" x14ac:dyDescent="0.2">
      <c r="A48" s="440">
        <v>46</v>
      </c>
      <c r="B48" s="440" t="s">
        <v>26</v>
      </c>
      <c r="C48" s="440" t="s">
        <v>27</v>
      </c>
      <c r="D48" s="440" t="s">
        <v>528</v>
      </c>
      <c r="E48" s="440" t="s">
        <v>29</v>
      </c>
      <c r="F48" s="440" t="s">
        <v>529</v>
      </c>
      <c r="G48" s="440" t="s">
        <v>36</v>
      </c>
      <c r="H48" s="440" t="s">
        <v>530</v>
      </c>
      <c r="I48" s="440" t="s">
        <v>33</v>
      </c>
      <c r="J48" s="639">
        <v>4.1157407407407406E-2</v>
      </c>
      <c r="K48" s="440">
        <v>3</v>
      </c>
      <c r="L48" s="440" t="s">
        <v>34</v>
      </c>
      <c r="M48" s="440">
        <v>33800</v>
      </c>
      <c r="N48" s="440" t="s">
        <v>674</v>
      </c>
      <c r="O48" s="440">
        <v>32519</v>
      </c>
      <c r="P48" s="440">
        <v>19759</v>
      </c>
      <c r="Q48" s="444">
        <v>0.96210059171597628</v>
      </c>
      <c r="R48" s="440"/>
      <c r="S48" s="637"/>
      <c r="T48" s="440">
        <v>1281</v>
      </c>
      <c r="U48" s="637">
        <v>3.7899408284023668E-2</v>
      </c>
      <c r="V48" s="440"/>
    </row>
    <row r="49" spans="1:22" ht="16" x14ac:dyDescent="0.2">
      <c r="A49" s="440">
        <v>47</v>
      </c>
      <c r="B49" s="440" t="s">
        <v>48</v>
      </c>
      <c r="C49" s="440" t="s">
        <v>133</v>
      </c>
      <c r="D49" s="440" t="s">
        <v>134</v>
      </c>
      <c r="E49" s="440"/>
      <c r="F49" s="440" t="s">
        <v>308</v>
      </c>
      <c r="G49" s="440"/>
      <c r="H49" s="440" t="s">
        <v>136</v>
      </c>
      <c r="I49" s="440" t="s">
        <v>33</v>
      </c>
      <c r="J49" s="639">
        <v>3.8761574074074073E-2</v>
      </c>
      <c r="K49" s="440">
        <v>3</v>
      </c>
      <c r="L49" s="440" t="s">
        <v>53</v>
      </c>
      <c r="M49" s="440">
        <v>31293</v>
      </c>
      <c r="N49" s="440" t="s">
        <v>87</v>
      </c>
      <c r="O49" s="440">
        <v>4217</v>
      </c>
      <c r="P49" s="440"/>
      <c r="Q49" s="444">
        <v>0.1347585722046464</v>
      </c>
      <c r="R49" s="440"/>
      <c r="S49" s="637">
        <v>0</v>
      </c>
      <c r="T49" s="440">
        <v>27076</v>
      </c>
      <c r="U49" s="637">
        <v>0.86524142779535362</v>
      </c>
      <c r="V49" s="440">
        <v>16497</v>
      </c>
    </row>
    <row r="50" spans="1:22" ht="16" x14ac:dyDescent="0.2">
      <c r="A50" s="440">
        <v>48</v>
      </c>
      <c r="B50" s="440" t="s">
        <v>26</v>
      </c>
      <c r="C50" s="440" t="s">
        <v>27</v>
      </c>
      <c r="D50" s="440" t="s">
        <v>651</v>
      </c>
      <c r="E50" s="440" t="s">
        <v>29</v>
      </c>
      <c r="F50" s="440" t="s">
        <v>130</v>
      </c>
      <c r="G50" s="440" t="s">
        <v>652</v>
      </c>
      <c r="H50" s="440" t="s">
        <v>653</v>
      </c>
      <c r="I50" s="440" t="s">
        <v>33</v>
      </c>
      <c r="J50" s="639">
        <v>5.3125000000000004E-3</v>
      </c>
      <c r="K50" s="440">
        <v>4</v>
      </c>
      <c r="L50" s="440" t="s">
        <v>34</v>
      </c>
      <c r="M50" s="440">
        <v>31186</v>
      </c>
      <c r="N50" s="440" t="s">
        <v>674</v>
      </c>
      <c r="O50" s="440">
        <v>28649</v>
      </c>
      <c r="P50" s="440">
        <v>9856</v>
      </c>
      <c r="Q50" s="444">
        <v>0.91864939395882772</v>
      </c>
      <c r="R50" s="440"/>
      <c r="S50" s="637"/>
      <c r="T50" s="440">
        <v>2537</v>
      </c>
      <c r="U50" s="637">
        <v>8.1350606041172321E-2</v>
      </c>
      <c r="V50" s="440"/>
    </row>
    <row r="51" spans="1:22" ht="16" x14ac:dyDescent="0.2">
      <c r="A51" s="440">
        <v>49</v>
      </c>
      <c r="B51" s="440" t="s">
        <v>48</v>
      </c>
      <c r="C51" s="440" t="s">
        <v>83</v>
      </c>
      <c r="D51" s="440" t="s">
        <v>534</v>
      </c>
      <c r="E51" s="440"/>
      <c r="F51" s="440" t="s">
        <v>309</v>
      </c>
      <c r="G51" s="440" t="s">
        <v>176</v>
      </c>
      <c r="H51" s="440" t="s">
        <v>535</v>
      </c>
      <c r="I51" s="440" t="s">
        <v>33</v>
      </c>
      <c r="J51" s="639">
        <v>2.8796296296296296E-2</v>
      </c>
      <c r="K51" s="440">
        <v>4</v>
      </c>
      <c r="L51" s="440" t="s">
        <v>53</v>
      </c>
      <c r="M51" s="440">
        <v>30639</v>
      </c>
      <c r="N51" s="440" t="s">
        <v>87</v>
      </c>
      <c r="O51" s="440">
        <v>9576</v>
      </c>
      <c r="P51" s="440"/>
      <c r="Q51" s="444">
        <v>0.31254283755997259</v>
      </c>
      <c r="R51" s="440"/>
      <c r="S51" s="637">
        <v>0</v>
      </c>
      <c r="T51" s="440">
        <v>21063</v>
      </c>
      <c r="U51" s="637">
        <v>0.68745716244002741</v>
      </c>
      <c r="V51" s="440">
        <v>10991</v>
      </c>
    </row>
    <row r="52" spans="1:22" ht="16" x14ac:dyDescent="0.2">
      <c r="A52" s="440">
        <v>50</v>
      </c>
      <c r="B52" s="440" t="s">
        <v>37</v>
      </c>
      <c r="C52" s="440" t="s">
        <v>37</v>
      </c>
      <c r="D52" s="440" t="s">
        <v>620</v>
      </c>
      <c r="E52" s="440" t="s">
        <v>29</v>
      </c>
      <c r="F52" s="440" t="s">
        <v>318</v>
      </c>
      <c r="G52" s="440" t="s">
        <v>153</v>
      </c>
      <c r="H52" s="440" t="s">
        <v>154</v>
      </c>
      <c r="I52" s="440" t="s">
        <v>33</v>
      </c>
      <c r="J52" s="639">
        <v>3.5034722222222224E-2</v>
      </c>
      <c r="K52" s="440">
        <v>4</v>
      </c>
      <c r="L52" s="440" t="s">
        <v>34</v>
      </c>
      <c r="M52" s="440">
        <v>29666</v>
      </c>
      <c r="N52" s="440" t="s">
        <v>42</v>
      </c>
      <c r="O52" s="440">
        <v>28689</v>
      </c>
      <c r="P52" s="440">
        <v>16120</v>
      </c>
      <c r="Q52" s="444">
        <v>0.96706667565563276</v>
      </c>
      <c r="R52" s="440"/>
      <c r="S52" s="637"/>
      <c r="T52" s="440">
        <v>977</v>
      </c>
      <c r="U52" s="637">
        <v>3.2933324344367292E-2</v>
      </c>
      <c r="V52" s="440"/>
    </row>
    <row r="53" spans="1:22" ht="16" x14ac:dyDescent="0.2">
      <c r="A53" s="440">
        <v>51</v>
      </c>
      <c r="B53" s="440" t="s">
        <v>37</v>
      </c>
      <c r="C53" s="440" t="s">
        <v>37</v>
      </c>
      <c r="D53" s="440" t="s">
        <v>631</v>
      </c>
      <c r="E53" s="440" t="s">
        <v>29</v>
      </c>
      <c r="F53" s="440" t="s">
        <v>308</v>
      </c>
      <c r="G53" s="440"/>
      <c r="H53" s="440" t="s">
        <v>577</v>
      </c>
      <c r="I53" s="440" t="s">
        <v>33</v>
      </c>
      <c r="J53" s="639">
        <v>3.4212962962962966E-2</v>
      </c>
      <c r="K53" s="440">
        <v>2</v>
      </c>
      <c r="L53" s="440" t="s">
        <v>34</v>
      </c>
      <c r="M53" s="440">
        <v>29617</v>
      </c>
      <c r="N53" s="440" t="s">
        <v>42</v>
      </c>
      <c r="O53" s="440">
        <v>19475</v>
      </c>
      <c r="P53" s="440">
        <v>12529</v>
      </c>
      <c r="Q53" s="444">
        <v>0.65756153560455144</v>
      </c>
      <c r="R53" s="440"/>
      <c r="S53" s="637"/>
      <c r="T53" s="440">
        <v>10142</v>
      </c>
      <c r="U53" s="637">
        <v>0.34243846439544856</v>
      </c>
      <c r="V53" s="440"/>
    </row>
    <row r="54" spans="1:22" ht="16" x14ac:dyDescent="0.2">
      <c r="A54" s="440">
        <v>52</v>
      </c>
      <c r="B54" s="440" t="s">
        <v>48</v>
      </c>
      <c r="C54" s="440" t="s">
        <v>49</v>
      </c>
      <c r="D54" s="440" t="s">
        <v>641</v>
      </c>
      <c r="E54" s="440"/>
      <c r="F54" s="440"/>
      <c r="G54" s="440"/>
      <c r="H54" s="440" t="s">
        <v>642</v>
      </c>
      <c r="I54" s="440" t="s">
        <v>33</v>
      </c>
      <c r="J54" s="639">
        <v>6.0416666666666665E-3</v>
      </c>
      <c r="K54" s="440">
        <v>62</v>
      </c>
      <c r="L54" s="440" t="s">
        <v>53</v>
      </c>
      <c r="M54" s="440">
        <v>28318</v>
      </c>
      <c r="N54" s="440" t="s">
        <v>643</v>
      </c>
      <c r="O54" s="440">
        <v>0</v>
      </c>
      <c r="P54" s="440"/>
      <c r="Q54" s="444">
        <v>0</v>
      </c>
      <c r="R54" s="440">
        <v>28318</v>
      </c>
      <c r="S54" s="637">
        <v>1</v>
      </c>
      <c r="T54" s="440">
        <v>0</v>
      </c>
      <c r="U54" s="637">
        <v>0</v>
      </c>
      <c r="V54" s="440">
        <v>0</v>
      </c>
    </row>
    <row r="55" spans="1:22" ht="16" x14ac:dyDescent="0.2">
      <c r="A55" s="440">
        <v>53</v>
      </c>
      <c r="B55" s="440" t="s">
        <v>26</v>
      </c>
      <c r="C55" s="440" t="s">
        <v>27</v>
      </c>
      <c r="D55" s="440" t="s">
        <v>682</v>
      </c>
      <c r="E55" s="440" t="s">
        <v>29</v>
      </c>
      <c r="F55" s="440" t="s">
        <v>30</v>
      </c>
      <c r="G55" s="440" t="s">
        <v>98</v>
      </c>
      <c r="H55" s="440" t="s">
        <v>683</v>
      </c>
      <c r="I55" s="440" t="s">
        <v>33</v>
      </c>
      <c r="J55" s="639">
        <v>3.0000000000000002E-2</v>
      </c>
      <c r="K55" s="440">
        <v>3</v>
      </c>
      <c r="L55" s="440" t="s">
        <v>34</v>
      </c>
      <c r="M55" s="440">
        <v>27771</v>
      </c>
      <c r="N55" s="440" t="s">
        <v>674</v>
      </c>
      <c r="O55" s="440">
        <v>6712</v>
      </c>
      <c r="P55" s="440">
        <v>5580</v>
      </c>
      <c r="Q55" s="444">
        <v>0.24169097259731376</v>
      </c>
      <c r="R55" s="440"/>
      <c r="S55" s="637"/>
      <c r="T55" s="440">
        <v>21059</v>
      </c>
      <c r="U55" s="637">
        <v>0.75830902740268624</v>
      </c>
      <c r="V55" s="440"/>
    </row>
    <row r="56" spans="1:22" ht="16" x14ac:dyDescent="0.2">
      <c r="A56" s="440">
        <v>54</v>
      </c>
      <c r="B56" s="440" t="s">
        <v>37</v>
      </c>
      <c r="C56" s="440" t="s">
        <v>37</v>
      </c>
      <c r="D56" s="440" t="s">
        <v>626</v>
      </c>
      <c r="E56" s="440" t="s">
        <v>29</v>
      </c>
      <c r="F56" s="440" t="s">
        <v>318</v>
      </c>
      <c r="G56" s="440"/>
      <c r="H56" s="440" t="s">
        <v>156</v>
      </c>
      <c r="I56" s="440" t="s">
        <v>33</v>
      </c>
      <c r="J56" s="639">
        <v>2.8229166666666666E-2</v>
      </c>
      <c r="K56" s="440">
        <v>3</v>
      </c>
      <c r="L56" s="440" t="s">
        <v>34</v>
      </c>
      <c r="M56" s="440">
        <v>27593</v>
      </c>
      <c r="N56" s="440" t="s">
        <v>42</v>
      </c>
      <c r="O56" s="440">
        <v>26619</v>
      </c>
      <c r="P56" s="440">
        <v>17313</v>
      </c>
      <c r="Q56" s="444">
        <v>0.9647011923313884</v>
      </c>
      <c r="R56" s="440"/>
      <c r="S56" s="637"/>
      <c r="T56" s="440">
        <v>974</v>
      </c>
      <c r="U56" s="637">
        <v>3.5298807668611605E-2</v>
      </c>
      <c r="V56" s="440"/>
    </row>
    <row r="57" spans="1:22" ht="16" x14ac:dyDescent="0.2">
      <c r="A57" s="440">
        <v>55</v>
      </c>
      <c r="B57" s="440" t="s">
        <v>55</v>
      </c>
      <c r="C57" s="440" t="s">
        <v>56</v>
      </c>
      <c r="D57" s="440" t="s">
        <v>684</v>
      </c>
      <c r="E57" s="440" t="s">
        <v>29</v>
      </c>
      <c r="F57" s="440" t="s">
        <v>64</v>
      </c>
      <c r="G57" s="440" t="s">
        <v>85</v>
      </c>
      <c r="H57" s="440" t="s">
        <v>685</v>
      </c>
      <c r="I57" s="440" t="s">
        <v>33</v>
      </c>
      <c r="J57" s="639">
        <v>2.6412037037037036E-2</v>
      </c>
      <c r="K57" s="440">
        <v>2</v>
      </c>
      <c r="L57" s="440" t="s">
        <v>34</v>
      </c>
      <c r="M57" s="440">
        <v>25936</v>
      </c>
      <c r="N57" s="440" t="s">
        <v>59</v>
      </c>
      <c r="O57" s="440">
        <v>20818</v>
      </c>
      <c r="P57" s="440">
        <v>8327</v>
      </c>
      <c r="Q57" s="444">
        <v>0.80266810610734118</v>
      </c>
      <c r="R57" s="440">
        <v>2081</v>
      </c>
      <c r="S57" s="637">
        <v>8.0235965453423819E-2</v>
      </c>
      <c r="T57" s="440">
        <v>3037</v>
      </c>
      <c r="U57" s="637">
        <v>0.11709592843923504</v>
      </c>
      <c r="V57" s="440">
        <v>1567</v>
      </c>
    </row>
    <row r="58" spans="1:22" ht="16" x14ac:dyDescent="0.2">
      <c r="A58" s="440">
        <v>56</v>
      </c>
      <c r="B58" s="440" t="s">
        <v>26</v>
      </c>
      <c r="C58" s="440" t="s">
        <v>27</v>
      </c>
      <c r="D58" s="440" t="s">
        <v>126</v>
      </c>
      <c r="E58" s="440" t="s">
        <v>29</v>
      </c>
      <c r="F58" s="440" t="s">
        <v>127</v>
      </c>
      <c r="G58" s="440" t="s">
        <v>36</v>
      </c>
      <c r="H58" s="440" t="s">
        <v>128</v>
      </c>
      <c r="I58" s="440" t="s">
        <v>33</v>
      </c>
      <c r="J58" s="639">
        <v>4.8171296296296295E-2</v>
      </c>
      <c r="K58" s="440">
        <v>2</v>
      </c>
      <c r="L58" s="440" t="s">
        <v>34</v>
      </c>
      <c r="M58" s="440">
        <v>25174</v>
      </c>
      <c r="N58" s="440" t="s">
        <v>674</v>
      </c>
      <c r="O58" s="440">
        <v>23388</v>
      </c>
      <c r="P58" s="440">
        <v>16646</v>
      </c>
      <c r="Q58" s="444">
        <v>0.92905378565186303</v>
      </c>
      <c r="R58" s="440"/>
      <c r="S58" s="637"/>
      <c r="T58" s="440">
        <v>1786</v>
      </c>
      <c r="U58" s="637">
        <v>7.0946214348136971E-2</v>
      </c>
      <c r="V58" s="440"/>
    </row>
    <row r="59" spans="1:22" ht="16" x14ac:dyDescent="0.2">
      <c r="A59" s="440">
        <v>57</v>
      </c>
      <c r="B59" s="440" t="s">
        <v>66</v>
      </c>
      <c r="C59" s="440" t="s">
        <v>67</v>
      </c>
      <c r="D59" s="440" t="s">
        <v>210</v>
      </c>
      <c r="E59" s="440" t="s">
        <v>29</v>
      </c>
      <c r="F59" s="440" t="s">
        <v>146</v>
      </c>
      <c r="G59" s="440"/>
      <c r="H59" s="440" t="s">
        <v>211</v>
      </c>
      <c r="I59" s="440" t="s">
        <v>33</v>
      </c>
      <c r="J59" s="639">
        <v>1.5393518518518518E-2</v>
      </c>
      <c r="K59" s="440">
        <v>6</v>
      </c>
      <c r="L59" s="440" t="s">
        <v>34</v>
      </c>
      <c r="M59" s="440">
        <v>24174</v>
      </c>
      <c r="N59" s="440" t="s">
        <v>544</v>
      </c>
      <c r="O59" s="440">
        <v>12674</v>
      </c>
      <c r="P59" s="440">
        <v>1980</v>
      </c>
      <c r="Q59" s="444">
        <v>0.52428228675436417</v>
      </c>
      <c r="R59" s="440">
        <v>0</v>
      </c>
      <c r="S59" s="637">
        <v>0</v>
      </c>
      <c r="T59" s="440">
        <v>11500</v>
      </c>
      <c r="U59" s="637">
        <v>0.47571771324563583</v>
      </c>
      <c r="V59" s="440">
        <v>7600</v>
      </c>
    </row>
    <row r="60" spans="1:22" ht="16" x14ac:dyDescent="0.2">
      <c r="A60" s="440">
        <v>58</v>
      </c>
      <c r="B60" s="440" t="s">
        <v>48</v>
      </c>
      <c r="C60" s="440" t="s">
        <v>48</v>
      </c>
      <c r="D60" s="440" t="s">
        <v>593</v>
      </c>
      <c r="E60" s="440" t="s">
        <v>29</v>
      </c>
      <c r="F60" s="440" t="s">
        <v>143</v>
      </c>
      <c r="G60" s="440"/>
      <c r="H60" s="440" t="s">
        <v>594</v>
      </c>
      <c r="I60" s="440" t="s">
        <v>33</v>
      </c>
      <c r="J60" s="639">
        <v>3.9444444444444442E-2</v>
      </c>
      <c r="K60" s="440">
        <v>4</v>
      </c>
      <c r="L60" s="440" t="s">
        <v>53</v>
      </c>
      <c r="M60" s="440">
        <v>22685</v>
      </c>
      <c r="N60" s="440" t="s">
        <v>87</v>
      </c>
      <c r="O60" s="440">
        <v>21385</v>
      </c>
      <c r="P60" s="440"/>
      <c r="Q60" s="444">
        <v>0.94269340974212035</v>
      </c>
      <c r="R60" s="440"/>
      <c r="S60" s="637">
        <v>0</v>
      </c>
      <c r="T60" s="440">
        <v>1300</v>
      </c>
      <c r="U60" s="637">
        <v>5.730659025787966E-2</v>
      </c>
      <c r="V60" s="440">
        <v>799</v>
      </c>
    </row>
    <row r="61" spans="1:22" ht="16" x14ac:dyDescent="0.2">
      <c r="A61" s="440">
        <v>59</v>
      </c>
      <c r="B61" s="440" t="s">
        <v>37</v>
      </c>
      <c r="C61" s="440" t="s">
        <v>37</v>
      </c>
      <c r="D61" s="440" t="s">
        <v>619</v>
      </c>
      <c r="E61" s="440" t="s">
        <v>29</v>
      </c>
      <c r="F61" s="440" t="s">
        <v>146</v>
      </c>
      <c r="G61" s="440" t="s">
        <v>167</v>
      </c>
      <c r="H61" s="440" t="s">
        <v>545</v>
      </c>
      <c r="I61" s="440" t="s">
        <v>33</v>
      </c>
      <c r="J61" s="639"/>
      <c r="K61" s="440">
        <v>0</v>
      </c>
      <c r="L61" s="440" t="s">
        <v>34</v>
      </c>
      <c r="M61" s="440">
        <v>22436</v>
      </c>
      <c r="N61" s="440" t="s">
        <v>42</v>
      </c>
      <c r="O61" s="440">
        <v>13991</v>
      </c>
      <c r="P61" s="440">
        <v>7078</v>
      </c>
      <c r="Q61" s="444">
        <v>0.62359600641825641</v>
      </c>
      <c r="R61" s="440"/>
      <c r="S61" s="637"/>
      <c r="T61" s="440">
        <v>8445</v>
      </c>
      <c r="U61" s="637">
        <v>0.37640399358174365</v>
      </c>
      <c r="V61" s="440"/>
    </row>
    <row r="62" spans="1:22" ht="16" x14ac:dyDescent="0.2">
      <c r="A62" s="440">
        <v>60</v>
      </c>
      <c r="B62" s="440" t="s">
        <v>37</v>
      </c>
      <c r="C62" s="440" t="s">
        <v>37</v>
      </c>
      <c r="D62" s="440" t="s">
        <v>656</v>
      </c>
      <c r="E62" s="440" t="s">
        <v>29</v>
      </c>
      <c r="F62" s="440" t="s">
        <v>64</v>
      </c>
      <c r="G62" s="440" t="s">
        <v>85</v>
      </c>
      <c r="H62" s="440" t="s">
        <v>657</v>
      </c>
      <c r="I62" s="440" t="s">
        <v>33</v>
      </c>
      <c r="J62" s="639">
        <v>2.508101851851852E-2</v>
      </c>
      <c r="K62" s="440">
        <v>5</v>
      </c>
      <c r="L62" s="440" t="s">
        <v>34</v>
      </c>
      <c r="M62" s="440">
        <v>22203</v>
      </c>
      <c r="N62" s="440" t="s">
        <v>42</v>
      </c>
      <c r="O62" s="440">
        <v>3389</v>
      </c>
      <c r="P62" s="440">
        <v>2068</v>
      </c>
      <c r="Q62" s="444">
        <v>0.15263703103184253</v>
      </c>
      <c r="R62" s="440"/>
      <c r="S62" s="637"/>
      <c r="T62" s="440">
        <v>18814</v>
      </c>
      <c r="U62" s="637">
        <v>0.84736296896815744</v>
      </c>
      <c r="V62" s="440"/>
    </row>
    <row r="63" spans="1:22" ht="16" x14ac:dyDescent="0.2">
      <c r="A63" s="440">
        <v>61</v>
      </c>
      <c r="B63" s="440" t="s">
        <v>26</v>
      </c>
      <c r="C63" s="440" t="s">
        <v>27</v>
      </c>
      <c r="D63" s="440" t="s">
        <v>600</v>
      </c>
      <c r="E63" s="440" t="s">
        <v>29</v>
      </c>
      <c r="F63" s="440" t="s">
        <v>143</v>
      </c>
      <c r="G63" s="440"/>
      <c r="H63" s="440" t="s">
        <v>601</v>
      </c>
      <c r="I63" s="440" t="s">
        <v>33</v>
      </c>
      <c r="J63" s="639">
        <v>1.818287037037037E-2</v>
      </c>
      <c r="K63" s="440">
        <v>3</v>
      </c>
      <c r="L63" s="440" t="s">
        <v>34</v>
      </c>
      <c r="M63" s="440">
        <v>21584</v>
      </c>
      <c r="N63" s="440" t="s">
        <v>674</v>
      </c>
      <c r="O63" s="440">
        <v>19321</v>
      </c>
      <c r="P63" s="440">
        <v>12850</v>
      </c>
      <c r="Q63" s="444">
        <v>0.8951538176426983</v>
      </c>
      <c r="R63" s="440"/>
      <c r="S63" s="637"/>
      <c r="T63" s="440">
        <v>2263</v>
      </c>
      <c r="U63" s="637">
        <v>0.1048461823573017</v>
      </c>
      <c r="V63" s="440"/>
    </row>
    <row r="64" spans="1:22" ht="16" x14ac:dyDescent="0.2">
      <c r="A64" s="440">
        <v>62</v>
      </c>
      <c r="B64" s="440" t="s">
        <v>37</v>
      </c>
      <c r="C64" s="440" t="s">
        <v>37</v>
      </c>
      <c r="D64" s="440" t="s">
        <v>625</v>
      </c>
      <c r="E64" s="440" t="s">
        <v>29</v>
      </c>
      <c r="F64" s="440" t="s">
        <v>64</v>
      </c>
      <c r="G64" s="440" t="s">
        <v>85</v>
      </c>
      <c r="H64" s="440" t="s">
        <v>547</v>
      </c>
      <c r="I64" s="440" t="s">
        <v>33</v>
      </c>
      <c r="J64" s="639"/>
      <c r="K64" s="440">
        <v>0</v>
      </c>
      <c r="L64" s="440" t="s">
        <v>34</v>
      </c>
      <c r="M64" s="440">
        <v>21344</v>
      </c>
      <c r="N64" s="440" t="s">
        <v>42</v>
      </c>
      <c r="O64" s="440">
        <v>20026</v>
      </c>
      <c r="P64" s="440">
        <v>4902</v>
      </c>
      <c r="Q64" s="444">
        <v>0.93824962518740629</v>
      </c>
      <c r="R64" s="440"/>
      <c r="S64" s="637"/>
      <c r="T64" s="440">
        <v>1318</v>
      </c>
      <c r="U64" s="637">
        <v>6.1750374812593704E-2</v>
      </c>
      <c r="V64" s="440"/>
    </row>
    <row r="65" spans="1:22" ht="16" x14ac:dyDescent="0.2">
      <c r="A65" s="440">
        <v>63</v>
      </c>
      <c r="B65" s="440" t="s">
        <v>37</v>
      </c>
      <c r="C65" s="440" t="s">
        <v>37</v>
      </c>
      <c r="D65" s="440" t="s">
        <v>686</v>
      </c>
      <c r="E65" s="440" t="s">
        <v>29</v>
      </c>
      <c r="F65" s="440" t="s">
        <v>308</v>
      </c>
      <c r="G65" s="440"/>
      <c r="H65" s="440" t="s">
        <v>687</v>
      </c>
      <c r="I65" s="440" t="s">
        <v>33</v>
      </c>
      <c r="J65" s="639">
        <v>5.1967592592592595E-3</v>
      </c>
      <c r="K65" s="440">
        <v>3</v>
      </c>
      <c r="L65" s="440" t="s">
        <v>34</v>
      </c>
      <c r="M65" s="440">
        <v>20509</v>
      </c>
      <c r="N65" s="440" t="s">
        <v>42</v>
      </c>
      <c r="O65" s="440">
        <v>3243</v>
      </c>
      <c r="P65" s="440">
        <v>1732</v>
      </c>
      <c r="Q65" s="444">
        <v>0.15812570091179481</v>
      </c>
      <c r="R65" s="440"/>
      <c r="S65" s="637"/>
      <c r="T65" s="440">
        <v>17266</v>
      </c>
      <c r="U65" s="637">
        <v>0.84187429908820521</v>
      </c>
      <c r="V65" s="440"/>
    </row>
    <row r="66" spans="1:22" ht="16" x14ac:dyDescent="0.2">
      <c r="A66" s="440">
        <v>64</v>
      </c>
      <c r="B66" s="440" t="s">
        <v>37</v>
      </c>
      <c r="C66" s="440" t="s">
        <v>37</v>
      </c>
      <c r="D66" s="440" t="s">
        <v>551</v>
      </c>
      <c r="E66" s="440" t="s">
        <v>29</v>
      </c>
      <c r="F66" s="440" t="s">
        <v>318</v>
      </c>
      <c r="G66" s="440" t="s">
        <v>85</v>
      </c>
      <c r="H66" s="440" t="s">
        <v>552</v>
      </c>
      <c r="I66" s="440" t="s">
        <v>33</v>
      </c>
      <c r="J66" s="639">
        <v>1.7824074074074076E-2</v>
      </c>
      <c r="K66" s="440">
        <v>1</v>
      </c>
      <c r="L66" s="440" t="s">
        <v>34</v>
      </c>
      <c r="M66" s="440">
        <v>20207</v>
      </c>
      <c r="N66" s="440" t="s">
        <v>42</v>
      </c>
      <c r="O66" s="440">
        <v>7085</v>
      </c>
      <c r="P66" s="440">
        <v>4694</v>
      </c>
      <c r="Q66" s="444">
        <v>0.35062107190577524</v>
      </c>
      <c r="R66" s="440"/>
      <c r="S66" s="637"/>
      <c r="T66" s="440">
        <v>13122</v>
      </c>
      <c r="U66" s="637">
        <v>0.64937892809422482</v>
      </c>
      <c r="V66" s="440"/>
    </row>
    <row r="67" spans="1:22" ht="16" x14ac:dyDescent="0.2">
      <c r="A67" s="440">
        <v>65</v>
      </c>
      <c r="B67" s="440" t="s">
        <v>26</v>
      </c>
      <c r="C67" s="440" t="s">
        <v>178</v>
      </c>
      <c r="D67" s="440" t="s">
        <v>179</v>
      </c>
      <c r="E67" s="440" t="s">
        <v>29</v>
      </c>
      <c r="F67" s="440" t="s">
        <v>180</v>
      </c>
      <c r="G67" s="440" t="s">
        <v>181</v>
      </c>
      <c r="H67" s="440" t="s">
        <v>500</v>
      </c>
      <c r="I67" s="440" t="s">
        <v>33</v>
      </c>
      <c r="J67" s="639">
        <v>2.736111111111111E-2</v>
      </c>
      <c r="K67" s="440">
        <v>4</v>
      </c>
      <c r="L67" s="440" t="s">
        <v>34</v>
      </c>
      <c r="M67" s="440">
        <v>20055</v>
      </c>
      <c r="N67" s="440" t="s">
        <v>674</v>
      </c>
      <c r="O67" s="440">
        <v>14697</v>
      </c>
      <c r="P67" s="440">
        <v>10447</v>
      </c>
      <c r="Q67" s="444">
        <v>0.73283470456245325</v>
      </c>
      <c r="R67" s="440"/>
      <c r="S67" s="637"/>
      <c r="T67" s="440">
        <v>5358</v>
      </c>
      <c r="U67" s="637">
        <v>0.26716529543754675</v>
      </c>
      <c r="V67" s="440"/>
    </row>
    <row r="68" spans="1:22" ht="16" x14ac:dyDescent="0.2">
      <c r="A68" s="440">
        <v>66</v>
      </c>
      <c r="B68" s="440" t="s">
        <v>48</v>
      </c>
      <c r="C68" s="440" t="s">
        <v>49</v>
      </c>
      <c r="D68" s="440" t="s">
        <v>160</v>
      </c>
      <c r="E68" s="440"/>
      <c r="F68" s="440" t="s">
        <v>64</v>
      </c>
      <c r="G68" s="440" t="s">
        <v>161</v>
      </c>
      <c r="H68" s="440" t="s">
        <v>162</v>
      </c>
      <c r="I68" s="440" t="s">
        <v>33</v>
      </c>
      <c r="J68" s="639">
        <v>4.9074074074074072E-3</v>
      </c>
      <c r="K68" s="440">
        <v>2</v>
      </c>
      <c r="L68" s="440" t="s">
        <v>163</v>
      </c>
      <c r="M68" s="440">
        <v>18723</v>
      </c>
      <c r="N68" s="440" t="s">
        <v>87</v>
      </c>
      <c r="O68" s="440">
        <v>18723</v>
      </c>
      <c r="P68" s="440"/>
      <c r="Q68" s="444">
        <v>1</v>
      </c>
      <c r="R68" s="440"/>
      <c r="S68" s="637">
        <v>0</v>
      </c>
      <c r="T68" s="440">
        <v>0</v>
      </c>
      <c r="U68" s="637">
        <v>0</v>
      </c>
      <c r="V68" s="440">
        <v>0</v>
      </c>
    </row>
    <row r="69" spans="1:22" ht="16" x14ac:dyDescent="0.2">
      <c r="A69" s="440">
        <v>67</v>
      </c>
      <c r="B69" s="440" t="s">
        <v>55</v>
      </c>
      <c r="C69" s="440" t="s">
        <v>56</v>
      </c>
      <c r="D69" s="440" t="s">
        <v>688</v>
      </c>
      <c r="E69" s="440" t="s">
        <v>29</v>
      </c>
      <c r="F69" s="440" t="s">
        <v>512</v>
      </c>
      <c r="G69" s="440"/>
      <c r="H69" s="440" t="s">
        <v>689</v>
      </c>
      <c r="I69" s="440" t="s">
        <v>33</v>
      </c>
      <c r="J69" s="639">
        <v>3.4675925925925923E-2</v>
      </c>
      <c r="K69" s="440">
        <v>2</v>
      </c>
      <c r="L69" s="440" t="s">
        <v>34</v>
      </c>
      <c r="M69" s="440">
        <v>18701</v>
      </c>
      <c r="N69" s="440" t="s">
        <v>59</v>
      </c>
      <c r="O69" s="440">
        <v>11572</v>
      </c>
      <c r="P69" s="440">
        <v>4628</v>
      </c>
      <c r="Q69" s="444">
        <v>0.61879043901395647</v>
      </c>
      <c r="R69" s="440">
        <v>1686</v>
      </c>
      <c r="S69" s="637">
        <v>9.015560665205069E-2</v>
      </c>
      <c r="T69" s="440">
        <v>5443</v>
      </c>
      <c r="U69" s="637">
        <v>0.29105395433399284</v>
      </c>
      <c r="V69" s="440">
        <v>3565</v>
      </c>
    </row>
    <row r="70" spans="1:22" ht="16" x14ac:dyDescent="0.2">
      <c r="A70" s="440">
        <v>68</v>
      </c>
      <c r="B70" s="440" t="s">
        <v>37</v>
      </c>
      <c r="C70" s="440" t="s">
        <v>37</v>
      </c>
      <c r="D70" s="440" t="s">
        <v>645</v>
      </c>
      <c r="E70" s="440" t="s">
        <v>29</v>
      </c>
      <c r="F70" s="440" t="s">
        <v>130</v>
      </c>
      <c r="G70" s="440" t="s">
        <v>386</v>
      </c>
      <c r="H70" s="440" t="s">
        <v>646</v>
      </c>
      <c r="I70" s="440" t="s">
        <v>33</v>
      </c>
      <c r="J70" s="639">
        <v>1.6689814814814817E-2</v>
      </c>
      <c r="K70" s="440">
        <v>2</v>
      </c>
      <c r="L70" s="440" t="s">
        <v>34</v>
      </c>
      <c r="M70" s="440">
        <v>16213</v>
      </c>
      <c r="N70" s="440" t="s">
        <v>42</v>
      </c>
      <c r="O70" s="440">
        <v>16031</v>
      </c>
      <c r="P70" s="440">
        <v>7462</v>
      </c>
      <c r="Q70" s="444">
        <v>0.98877444026398564</v>
      </c>
      <c r="R70" s="440"/>
      <c r="S70" s="637"/>
      <c r="T70" s="440">
        <v>182</v>
      </c>
      <c r="U70" s="637">
        <v>1.122555973601431E-2</v>
      </c>
      <c r="V70" s="440"/>
    </row>
    <row r="71" spans="1:22" ht="16" x14ac:dyDescent="0.2">
      <c r="A71" s="440">
        <v>69</v>
      </c>
      <c r="B71" s="440" t="s">
        <v>37</v>
      </c>
      <c r="C71" s="440" t="s">
        <v>37</v>
      </c>
      <c r="D71" s="440" t="s">
        <v>627</v>
      </c>
      <c r="E71" s="440" t="s">
        <v>29</v>
      </c>
      <c r="F71" s="440" t="s">
        <v>181</v>
      </c>
      <c r="G71" s="440"/>
      <c r="H71" s="440" t="s">
        <v>606</v>
      </c>
      <c r="I71" s="440" t="s">
        <v>33</v>
      </c>
      <c r="J71" s="639">
        <v>1.9178240740740742E-2</v>
      </c>
      <c r="K71" s="440">
        <v>1</v>
      </c>
      <c r="L71" s="440" t="s">
        <v>34</v>
      </c>
      <c r="M71" s="440">
        <v>15891</v>
      </c>
      <c r="N71" s="440" t="s">
        <v>42</v>
      </c>
      <c r="O71" s="440">
        <v>8102</v>
      </c>
      <c r="P71" s="440">
        <v>6161</v>
      </c>
      <c r="Q71" s="444">
        <v>0.50984834182870808</v>
      </c>
      <c r="R71" s="440"/>
      <c r="S71" s="637"/>
      <c r="T71" s="440">
        <v>7789</v>
      </c>
      <c r="U71" s="637">
        <v>0.49015165817129192</v>
      </c>
      <c r="V71" s="440"/>
    </row>
    <row r="72" spans="1:22" ht="16" x14ac:dyDescent="0.2">
      <c r="A72" s="440">
        <v>70</v>
      </c>
      <c r="B72" s="440" t="s">
        <v>55</v>
      </c>
      <c r="C72" s="440" t="s">
        <v>56</v>
      </c>
      <c r="D72" s="440" t="s">
        <v>690</v>
      </c>
      <c r="E72" s="440" t="s">
        <v>29</v>
      </c>
      <c r="F72" s="440" t="s">
        <v>308</v>
      </c>
      <c r="G72" s="440" t="s">
        <v>453</v>
      </c>
      <c r="H72" s="440" t="s">
        <v>691</v>
      </c>
      <c r="I72" s="440" t="s">
        <v>33</v>
      </c>
      <c r="J72" s="639">
        <v>3.1805555555555552E-2</v>
      </c>
      <c r="K72" s="440">
        <v>2</v>
      </c>
      <c r="L72" s="440" t="s">
        <v>34</v>
      </c>
      <c r="M72" s="440">
        <v>15562</v>
      </c>
      <c r="N72" s="440" t="s">
        <v>59</v>
      </c>
      <c r="O72" s="440">
        <v>4567</v>
      </c>
      <c r="P72" s="440">
        <v>1826</v>
      </c>
      <c r="Q72" s="444">
        <v>0.29347127618558028</v>
      </c>
      <c r="R72" s="440">
        <v>2358</v>
      </c>
      <c r="S72" s="637">
        <v>0.1515229404960802</v>
      </c>
      <c r="T72" s="440">
        <v>8637</v>
      </c>
      <c r="U72" s="637">
        <v>0.5550057833183395</v>
      </c>
      <c r="V72" s="440">
        <v>6599</v>
      </c>
    </row>
    <row r="73" spans="1:22" ht="16" x14ac:dyDescent="0.2">
      <c r="A73" s="440">
        <v>71</v>
      </c>
      <c r="B73" s="440" t="s">
        <v>37</v>
      </c>
      <c r="C73" s="440" t="s">
        <v>37</v>
      </c>
      <c r="D73" s="440" t="s">
        <v>628</v>
      </c>
      <c r="E73" s="440" t="s">
        <v>29</v>
      </c>
      <c r="F73" s="440" t="s">
        <v>308</v>
      </c>
      <c r="G73" s="440" t="s">
        <v>105</v>
      </c>
      <c r="H73" s="440" t="s">
        <v>188</v>
      </c>
      <c r="I73" s="440" t="s">
        <v>33</v>
      </c>
      <c r="J73" s="639">
        <v>3.0405092592592591E-2</v>
      </c>
      <c r="K73" s="440">
        <v>2</v>
      </c>
      <c r="L73" s="440" t="s">
        <v>34</v>
      </c>
      <c r="M73" s="440">
        <v>15105</v>
      </c>
      <c r="N73" s="440" t="s">
        <v>42</v>
      </c>
      <c r="O73" s="440">
        <v>14580</v>
      </c>
      <c r="P73" s="440">
        <v>9594</v>
      </c>
      <c r="Q73" s="444">
        <v>0.9652432969215492</v>
      </c>
      <c r="R73" s="440"/>
      <c r="S73" s="637"/>
      <c r="T73" s="440">
        <v>525</v>
      </c>
      <c r="U73" s="637">
        <v>3.4756703078450843E-2</v>
      </c>
      <c r="V73" s="440"/>
    </row>
    <row r="74" spans="1:22" ht="16" x14ac:dyDescent="0.2">
      <c r="A74" s="440">
        <v>72</v>
      </c>
      <c r="B74" s="440" t="s">
        <v>37</v>
      </c>
      <c r="C74" s="440" t="s">
        <v>37</v>
      </c>
      <c r="D74" s="440" t="s">
        <v>630</v>
      </c>
      <c r="E74" s="440" t="s">
        <v>29</v>
      </c>
      <c r="F74" s="440" t="s">
        <v>512</v>
      </c>
      <c r="G74" s="440"/>
      <c r="H74" s="440" t="s">
        <v>197</v>
      </c>
      <c r="I74" s="440" t="s">
        <v>33</v>
      </c>
      <c r="J74" s="639">
        <v>2.2534722222222223E-2</v>
      </c>
      <c r="K74" s="440">
        <v>4</v>
      </c>
      <c r="L74" s="440" t="s">
        <v>34</v>
      </c>
      <c r="M74" s="440">
        <v>14780</v>
      </c>
      <c r="N74" s="440" t="s">
        <v>42</v>
      </c>
      <c r="O74" s="440">
        <v>14082</v>
      </c>
      <c r="P74" s="440">
        <v>7863</v>
      </c>
      <c r="Q74" s="444">
        <v>0.95277401894451963</v>
      </c>
      <c r="R74" s="440"/>
      <c r="S74" s="637"/>
      <c r="T74" s="440">
        <v>698</v>
      </c>
      <c r="U74" s="637">
        <v>4.7225981055480377E-2</v>
      </c>
      <c r="V74" s="440"/>
    </row>
    <row r="75" spans="1:22" ht="16" x14ac:dyDescent="0.2">
      <c r="A75" s="440">
        <v>73</v>
      </c>
      <c r="B75" s="440" t="s">
        <v>37</v>
      </c>
      <c r="C75" s="440" t="s">
        <v>37</v>
      </c>
      <c r="D75" s="440" t="s">
        <v>618</v>
      </c>
      <c r="E75" s="440" t="s">
        <v>29</v>
      </c>
      <c r="F75" s="440" t="s">
        <v>308</v>
      </c>
      <c r="G75" s="440" t="s">
        <v>113</v>
      </c>
      <c r="H75" s="440" t="s">
        <v>114</v>
      </c>
      <c r="I75" s="440" t="s">
        <v>33</v>
      </c>
      <c r="J75" s="639"/>
      <c r="K75" s="440">
        <v>0</v>
      </c>
      <c r="L75" s="440" t="s">
        <v>34</v>
      </c>
      <c r="M75" s="440">
        <v>11876</v>
      </c>
      <c r="N75" s="440" t="s">
        <v>42</v>
      </c>
      <c r="O75" s="440">
        <v>10855</v>
      </c>
      <c r="P75" s="440">
        <v>3708</v>
      </c>
      <c r="Q75" s="444">
        <v>0.91402829235432803</v>
      </c>
      <c r="R75" s="440"/>
      <c r="S75" s="637"/>
      <c r="T75" s="440">
        <v>1021</v>
      </c>
      <c r="U75" s="637">
        <v>8.5971707645671941E-2</v>
      </c>
      <c r="V75" s="440"/>
    </row>
    <row r="76" spans="1:22" ht="16" x14ac:dyDescent="0.2">
      <c r="A76" s="440">
        <v>74</v>
      </c>
      <c r="B76" s="440" t="s">
        <v>48</v>
      </c>
      <c r="C76" s="440" t="s">
        <v>83</v>
      </c>
      <c r="D76" s="440" t="s">
        <v>228</v>
      </c>
      <c r="E76" s="440"/>
      <c r="F76" s="440" t="s">
        <v>64</v>
      </c>
      <c r="G76" s="440" t="s">
        <v>161</v>
      </c>
      <c r="H76" s="440" t="s">
        <v>229</v>
      </c>
      <c r="I76" s="440" t="s">
        <v>33</v>
      </c>
      <c r="J76" s="639">
        <v>2.0335648148148148E-2</v>
      </c>
      <c r="K76" s="440">
        <v>12</v>
      </c>
      <c r="L76" s="440" t="s">
        <v>53</v>
      </c>
      <c r="M76" s="440">
        <v>10683</v>
      </c>
      <c r="N76" s="440" t="s">
        <v>87</v>
      </c>
      <c r="O76" s="440">
        <v>3914</v>
      </c>
      <c r="P76" s="440"/>
      <c r="Q76" s="444">
        <v>0.36637648600580364</v>
      </c>
      <c r="R76" s="440"/>
      <c r="S76" s="637">
        <v>0</v>
      </c>
      <c r="T76" s="440">
        <v>6769</v>
      </c>
      <c r="U76" s="637">
        <v>0.63362351399419636</v>
      </c>
      <c r="V76" s="440">
        <v>5170</v>
      </c>
    </row>
    <row r="77" spans="1:22" ht="16" x14ac:dyDescent="0.2">
      <c r="A77" s="440">
        <v>75</v>
      </c>
      <c r="B77" s="440" t="s">
        <v>26</v>
      </c>
      <c r="C77" s="440" t="s">
        <v>27</v>
      </c>
      <c r="D77" s="440" t="s">
        <v>501</v>
      </c>
      <c r="E77" s="440" t="s">
        <v>29</v>
      </c>
      <c r="F77" s="440" t="s">
        <v>143</v>
      </c>
      <c r="G77" s="440" t="s">
        <v>36</v>
      </c>
      <c r="H77" s="440" t="s">
        <v>502</v>
      </c>
      <c r="I77" s="440" t="s">
        <v>33</v>
      </c>
      <c r="J77" s="639">
        <v>7.5810185185185182E-3</v>
      </c>
      <c r="K77" s="440">
        <v>1</v>
      </c>
      <c r="L77" s="440" t="s">
        <v>34</v>
      </c>
      <c r="M77" s="440">
        <v>9800</v>
      </c>
      <c r="N77" s="440" t="s">
        <v>674</v>
      </c>
      <c r="O77" s="440">
        <v>9800</v>
      </c>
      <c r="P77" s="440">
        <v>6474</v>
      </c>
      <c r="Q77" s="444">
        <v>1</v>
      </c>
      <c r="R77" s="440"/>
      <c r="S77" s="637"/>
      <c r="T77" s="440"/>
      <c r="U77" s="637">
        <v>0</v>
      </c>
      <c r="V77" s="440"/>
    </row>
    <row r="78" spans="1:22" ht="16" x14ac:dyDescent="0.2">
      <c r="A78" s="440">
        <v>76</v>
      </c>
      <c r="B78" s="440" t="s">
        <v>48</v>
      </c>
      <c r="C78" s="440" t="s">
        <v>83</v>
      </c>
      <c r="D78" s="440" t="s">
        <v>205</v>
      </c>
      <c r="E78" s="440"/>
      <c r="F78" s="440" t="s">
        <v>206</v>
      </c>
      <c r="G78" s="440"/>
      <c r="H78" s="440" t="s">
        <v>314</v>
      </c>
      <c r="I78" s="440" t="s">
        <v>33</v>
      </c>
      <c r="J78" s="639">
        <v>0.12518518518518518</v>
      </c>
      <c r="K78" s="440">
        <v>5</v>
      </c>
      <c r="L78" s="440" t="s">
        <v>53</v>
      </c>
      <c r="M78" s="440">
        <v>9799</v>
      </c>
      <c r="N78" s="440" t="s">
        <v>87</v>
      </c>
      <c r="O78" s="440">
        <v>9799</v>
      </c>
      <c r="P78" s="440"/>
      <c r="Q78" s="444">
        <v>1</v>
      </c>
      <c r="R78" s="440"/>
      <c r="S78" s="637">
        <v>0</v>
      </c>
      <c r="T78" s="440">
        <v>0</v>
      </c>
      <c r="U78" s="637">
        <v>0</v>
      </c>
      <c r="V78" s="440">
        <v>0</v>
      </c>
    </row>
    <row r="79" spans="1:22" ht="16" x14ac:dyDescent="0.2">
      <c r="A79" s="440">
        <v>77</v>
      </c>
      <c r="B79" s="440" t="s">
        <v>48</v>
      </c>
      <c r="C79" s="440" t="s">
        <v>48</v>
      </c>
      <c r="D79" s="440" t="s">
        <v>599</v>
      </c>
      <c r="E79" s="440"/>
      <c r="F79" s="440" t="s">
        <v>64</v>
      </c>
      <c r="G79" s="440"/>
      <c r="H79" s="440" t="s">
        <v>598</v>
      </c>
      <c r="I79" s="440" t="s">
        <v>33</v>
      </c>
      <c r="J79" s="639">
        <v>1.6122685185185184E-2</v>
      </c>
      <c r="K79" s="440">
        <v>5</v>
      </c>
      <c r="L79" s="440" t="s">
        <v>53</v>
      </c>
      <c r="M79" s="440">
        <v>9389</v>
      </c>
      <c r="N79" s="440" t="s">
        <v>87</v>
      </c>
      <c r="O79" s="440">
        <v>6409</v>
      </c>
      <c r="P79" s="440"/>
      <c r="Q79" s="444">
        <v>0.68260730642240919</v>
      </c>
      <c r="R79" s="440"/>
      <c r="S79" s="637">
        <v>0</v>
      </c>
      <c r="T79" s="440">
        <v>2980</v>
      </c>
      <c r="U79" s="637">
        <v>0.31739269357759081</v>
      </c>
      <c r="V79" s="440">
        <v>1563</v>
      </c>
    </row>
    <row r="80" spans="1:22" ht="16" x14ac:dyDescent="0.2">
      <c r="A80" s="440">
        <v>78</v>
      </c>
      <c r="B80" s="440" t="s">
        <v>66</v>
      </c>
      <c r="C80" s="440" t="s">
        <v>214</v>
      </c>
      <c r="D80" s="440" t="s">
        <v>215</v>
      </c>
      <c r="E80" s="440" t="s">
        <v>29</v>
      </c>
      <c r="F80" s="440" t="s">
        <v>206</v>
      </c>
      <c r="G80" s="440"/>
      <c r="H80" s="440" t="s">
        <v>216</v>
      </c>
      <c r="I80" s="440" t="s">
        <v>33</v>
      </c>
      <c r="J80" s="639">
        <v>1.1342592592592593E-2</v>
      </c>
      <c r="K80" s="440">
        <v>57</v>
      </c>
      <c r="L80" s="440" t="s">
        <v>34</v>
      </c>
      <c r="M80" s="440">
        <v>8922</v>
      </c>
      <c r="N80" s="440" t="s">
        <v>544</v>
      </c>
      <c r="O80" s="440">
        <v>4122</v>
      </c>
      <c r="P80" s="440">
        <v>537</v>
      </c>
      <c r="Q80" s="444">
        <v>0.46200403496973774</v>
      </c>
      <c r="R80" s="440">
        <v>0</v>
      </c>
      <c r="S80" s="637">
        <v>0</v>
      </c>
      <c r="T80" s="440">
        <v>4800</v>
      </c>
      <c r="U80" s="637">
        <v>0.53799596503026226</v>
      </c>
      <c r="V80" s="440">
        <v>2300</v>
      </c>
    </row>
    <row r="81" spans="1:22" ht="16" x14ac:dyDescent="0.2">
      <c r="A81" s="440">
        <v>79</v>
      </c>
      <c r="B81" s="440" t="s">
        <v>37</v>
      </c>
      <c r="C81" s="440" t="s">
        <v>37</v>
      </c>
      <c r="D81" s="440" t="s">
        <v>542</v>
      </c>
      <c r="E81" s="440" t="s">
        <v>29</v>
      </c>
      <c r="F81" s="440" t="s">
        <v>318</v>
      </c>
      <c r="G81" s="440" t="s">
        <v>394</v>
      </c>
      <c r="H81" s="440" t="s">
        <v>546</v>
      </c>
      <c r="I81" s="440" t="s">
        <v>33</v>
      </c>
      <c r="J81" s="639">
        <v>3.8449074074074073E-2</v>
      </c>
      <c r="K81" s="440">
        <v>2</v>
      </c>
      <c r="L81" s="440" t="s">
        <v>34</v>
      </c>
      <c r="M81" s="440">
        <v>8903</v>
      </c>
      <c r="N81" s="440" t="s">
        <v>42</v>
      </c>
      <c r="O81" s="440">
        <v>8580</v>
      </c>
      <c r="P81" s="440">
        <v>5900</v>
      </c>
      <c r="Q81" s="444">
        <v>0.96372009435021899</v>
      </c>
      <c r="R81" s="440"/>
      <c r="S81" s="637"/>
      <c r="T81" s="440">
        <v>323</v>
      </c>
      <c r="U81" s="637">
        <v>3.6279905649780973E-2</v>
      </c>
      <c r="V81" s="440"/>
    </row>
    <row r="82" spans="1:22" ht="16" x14ac:dyDescent="0.2">
      <c r="A82" s="440">
        <v>80</v>
      </c>
      <c r="B82" s="440" t="s">
        <v>48</v>
      </c>
      <c r="C82" s="440" t="s">
        <v>133</v>
      </c>
      <c r="D82" s="440" t="s">
        <v>223</v>
      </c>
      <c r="E82" s="440" t="s">
        <v>29</v>
      </c>
      <c r="F82" s="440" t="s">
        <v>512</v>
      </c>
      <c r="G82" s="440"/>
      <c r="H82" s="440" t="s">
        <v>536</v>
      </c>
      <c r="I82" s="440" t="s">
        <v>33</v>
      </c>
      <c r="J82" s="639">
        <v>1.7372685185185185E-2</v>
      </c>
      <c r="K82" s="440">
        <v>4</v>
      </c>
      <c r="L82" s="440" t="s">
        <v>53</v>
      </c>
      <c r="M82" s="440">
        <v>8799</v>
      </c>
      <c r="N82" s="440" t="s">
        <v>87</v>
      </c>
      <c r="O82" s="440">
        <v>7429</v>
      </c>
      <c r="P82" s="440"/>
      <c r="Q82" s="444">
        <v>0.84430048869189678</v>
      </c>
      <c r="R82" s="440"/>
      <c r="S82" s="637">
        <v>0</v>
      </c>
      <c r="T82" s="440">
        <v>1370</v>
      </c>
      <c r="U82" s="637">
        <v>0.15569951130810319</v>
      </c>
      <c r="V82" s="440">
        <v>383</v>
      </c>
    </row>
    <row r="83" spans="1:22" ht="16" x14ac:dyDescent="0.2">
      <c r="A83" s="440">
        <v>81</v>
      </c>
      <c r="B83" s="440" t="s">
        <v>55</v>
      </c>
      <c r="C83" s="440" t="s">
        <v>56</v>
      </c>
      <c r="D83" s="440" t="s">
        <v>692</v>
      </c>
      <c r="E83" s="440" t="s">
        <v>29</v>
      </c>
      <c r="F83" s="440" t="s">
        <v>309</v>
      </c>
      <c r="G83" s="440" t="s">
        <v>176</v>
      </c>
      <c r="H83" s="440" t="s">
        <v>693</v>
      </c>
      <c r="I83" s="440" t="s">
        <v>33</v>
      </c>
      <c r="J83" s="639">
        <v>2.6354166666666668E-2</v>
      </c>
      <c r="K83" s="440">
        <v>3</v>
      </c>
      <c r="L83" s="440" t="s">
        <v>34</v>
      </c>
      <c r="M83" s="440">
        <v>8641</v>
      </c>
      <c r="N83" s="440" t="s">
        <v>59</v>
      </c>
      <c r="O83" s="440">
        <v>2472</v>
      </c>
      <c r="P83" s="440">
        <v>988</v>
      </c>
      <c r="Q83" s="444">
        <v>0.28607800023145469</v>
      </c>
      <c r="R83" s="440">
        <v>2925</v>
      </c>
      <c r="S83" s="637">
        <v>0.33850248813794698</v>
      </c>
      <c r="T83" s="440">
        <v>3244</v>
      </c>
      <c r="U83" s="637">
        <v>0.37541951163059833</v>
      </c>
      <c r="V83" s="440">
        <v>2376</v>
      </c>
    </row>
    <row r="84" spans="1:22" ht="16" x14ac:dyDescent="0.2">
      <c r="A84" s="440">
        <v>82</v>
      </c>
      <c r="B84" s="440" t="s">
        <v>48</v>
      </c>
      <c r="C84" s="440" t="s">
        <v>49</v>
      </c>
      <c r="D84" s="440" t="s">
        <v>174</v>
      </c>
      <c r="E84" s="440"/>
      <c r="F84" s="440" t="s">
        <v>309</v>
      </c>
      <c r="G84" s="440" t="s">
        <v>176</v>
      </c>
      <c r="H84" s="440" t="s">
        <v>177</v>
      </c>
      <c r="I84" s="440" t="s">
        <v>33</v>
      </c>
      <c r="J84" s="639">
        <v>3.2800925925925928E-2</v>
      </c>
      <c r="K84" s="440">
        <v>2</v>
      </c>
      <c r="L84" s="440" t="s">
        <v>53</v>
      </c>
      <c r="M84" s="440">
        <v>8480</v>
      </c>
      <c r="N84" s="440" t="s">
        <v>87</v>
      </c>
      <c r="O84" s="440">
        <v>6388</v>
      </c>
      <c r="P84" s="440"/>
      <c r="Q84" s="444">
        <v>0.7533018867924528</v>
      </c>
      <c r="R84" s="440"/>
      <c r="S84" s="637">
        <v>0</v>
      </c>
      <c r="T84" s="440">
        <v>2092</v>
      </c>
      <c r="U84" s="637">
        <v>0.24669811320754717</v>
      </c>
      <c r="V84" s="440">
        <v>1388</v>
      </c>
    </row>
    <row r="85" spans="1:22" ht="16" x14ac:dyDescent="0.2">
      <c r="A85" s="440">
        <v>83</v>
      </c>
      <c r="B85" s="440" t="s">
        <v>48</v>
      </c>
      <c r="C85" s="440" t="s">
        <v>48</v>
      </c>
      <c r="D85" s="440" t="s">
        <v>597</v>
      </c>
      <c r="E85" s="440"/>
      <c r="F85" s="440" t="s">
        <v>64</v>
      </c>
      <c r="G85" s="440"/>
      <c r="H85" s="440" t="s">
        <v>598</v>
      </c>
      <c r="I85" s="440" t="s">
        <v>33</v>
      </c>
      <c r="J85" s="639">
        <v>2.7256944444444445E-2</v>
      </c>
      <c r="K85" s="440">
        <v>5</v>
      </c>
      <c r="L85" s="440" t="s">
        <v>53</v>
      </c>
      <c r="M85" s="440">
        <v>8249</v>
      </c>
      <c r="N85" s="440" t="s">
        <v>87</v>
      </c>
      <c r="O85" s="440">
        <v>7087</v>
      </c>
      <c r="P85" s="440"/>
      <c r="Q85" s="444">
        <v>0.85913444053824706</v>
      </c>
      <c r="R85" s="440"/>
      <c r="S85" s="637">
        <v>0</v>
      </c>
      <c r="T85" s="440">
        <v>1162</v>
      </c>
      <c r="U85" s="637">
        <v>0.14086555946175294</v>
      </c>
      <c r="V85" s="440">
        <v>727</v>
      </c>
    </row>
    <row r="86" spans="1:22" ht="16" x14ac:dyDescent="0.2">
      <c r="A86" s="440">
        <v>84</v>
      </c>
      <c r="B86" s="440" t="s">
        <v>48</v>
      </c>
      <c r="C86" s="440" t="s">
        <v>48</v>
      </c>
      <c r="D86" s="440" t="s">
        <v>595</v>
      </c>
      <c r="E86" s="440"/>
      <c r="F86" s="440" t="s">
        <v>127</v>
      </c>
      <c r="G86" s="440"/>
      <c r="H86" s="440" t="s">
        <v>596</v>
      </c>
      <c r="I86" s="440" t="s">
        <v>33</v>
      </c>
      <c r="J86" s="639">
        <v>3.5960648148148151E-2</v>
      </c>
      <c r="K86" s="440">
        <v>5</v>
      </c>
      <c r="L86" s="440" t="s">
        <v>53</v>
      </c>
      <c r="M86" s="440">
        <v>7483</v>
      </c>
      <c r="N86" s="440" t="s">
        <v>87</v>
      </c>
      <c r="O86" s="440">
        <v>6954</v>
      </c>
      <c r="P86" s="440"/>
      <c r="Q86" s="444">
        <v>0.92930642790324736</v>
      </c>
      <c r="R86" s="440"/>
      <c r="S86" s="637">
        <v>0</v>
      </c>
      <c r="T86" s="440">
        <v>529</v>
      </c>
      <c r="U86" s="637">
        <v>7.0693572096752644E-2</v>
      </c>
      <c r="V86" s="440">
        <v>344</v>
      </c>
    </row>
    <row r="87" spans="1:22" ht="16" x14ac:dyDescent="0.2">
      <c r="A87" s="440">
        <v>85</v>
      </c>
      <c r="B87" s="440" t="s">
        <v>66</v>
      </c>
      <c r="C87" s="440" t="s">
        <v>214</v>
      </c>
      <c r="D87" s="440" t="s">
        <v>261</v>
      </c>
      <c r="E87" s="440" t="s">
        <v>29</v>
      </c>
      <c r="F87" s="440" t="s">
        <v>206</v>
      </c>
      <c r="G87" s="440" t="s">
        <v>221</v>
      </c>
      <c r="H87" s="440" t="s">
        <v>263</v>
      </c>
      <c r="I87" s="440" t="s">
        <v>33</v>
      </c>
      <c r="J87" s="639">
        <v>2.8611111111111111E-2</v>
      </c>
      <c r="K87" s="440">
        <v>2</v>
      </c>
      <c r="L87" s="440" t="s">
        <v>34</v>
      </c>
      <c r="M87" s="440">
        <v>7402</v>
      </c>
      <c r="N87" s="440" t="s">
        <v>544</v>
      </c>
      <c r="O87" s="440">
        <v>7008</v>
      </c>
      <c r="P87" s="440">
        <v>1048</v>
      </c>
      <c r="Q87" s="444">
        <v>0.94677114293434206</v>
      </c>
      <c r="R87" s="440">
        <v>0</v>
      </c>
      <c r="S87" s="637">
        <v>0</v>
      </c>
      <c r="T87" s="440">
        <v>394</v>
      </c>
      <c r="U87" s="637">
        <v>5.3228857065657928E-2</v>
      </c>
      <c r="V87" s="440">
        <v>235</v>
      </c>
    </row>
    <row r="88" spans="1:22" ht="16" x14ac:dyDescent="0.2">
      <c r="A88" s="440">
        <v>86</v>
      </c>
      <c r="B88" s="440" t="s">
        <v>37</v>
      </c>
      <c r="C88" s="440" t="s">
        <v>37</v>
      </c>
      <c r="D88" s="440" t="s">
        <v>637</v>
      </c>
      <c r="E88" s="440" t="s">
        <v>29</v>
      </c>
      <c r="F88" s="440" t="s">
        <v>308</v>
      </c>
      <c r="G88" s="440" t="s">
        <v>105</v>
      </c>
      <c r="H88" s="440" t="s">
        <v>202</v>
      </c>
      <c r="I88" s="440" t="s">
        <v>33</v>
      </c>
      <c r="J88" s="639">
        <v>3.3171296296296296E-2</v>
      </c>
      <c r="K88" s="440">
        <v>2</v>
      </c>
      <c r="L88" s="440" t="s">
        <v>34</v>
      </c>
      <c r="M88" s="440">
        <v>6822</v>
      </c>
      <c r="N88" s="440" t="s">
        <v>42</v>
      </c>
      <c r="O88" s="440">
        <v>6538</v>
      </c>
      <c r="P88" s="440">
        <v>4674</v>
      </c>
      <c r="Q88" s="444">
        <v>0.95836997947815894</v>
      </c>
      <c r="R88" s="440"/>
      <c r="S88" s="637"/>
      <c r="T88" s="440">
        <v>284</v>
      </c>
      <c r="U88" s="637">
        <v>4.1630020521841102E-2</v>
      </c>
      <c r="V88" s="440"/>
    </row>
    <row r="89" spans="1:22" ht="16" x14ac:dyDescent="0.2">
      <c r="A89" s="440">
        <v>87</v>
      </c>
      <c r="B89" s="440" t="s">
        <v>66</v>
      </c>
      <c r="C89" s="440" t="s">
        <v>67</v>
      </c>
      <c r="D89" s="440" t="s">
        <v>208</v>
      </c>
      <c r="E89" s="440" t="s">
        <v>29</v>
      </c>
      <c r="F89" s="440" t="s">
        <v>64</v>
      </c>
      <c r="G89" s="440" t="s">
        <v>85</v>
      </c>
      <c r="H89" s="440" t="s">
        <v>209</v>
      </c>
      <c r="I89" s="440" t="s">
        <v>33</v>
      </c>
      <c r="J89" s="639">
        <v>2.9814814814814815E-2</v>
      </c>
      <c r="K89" s="440">
        <v>4</v>
      </c>
      <c r="L89" s="440" t="s">
        <v>34</v>
      </c>
      <c r="M89" s="440">
        <v>6344</v>
      </c>
      <c r="N89" s="440" t="s">
        <v>544</v>
      </c>
      <c r="O89" s="440">
        <v>6249</v>
      </c>
      <c r="P89" s="440">
        <v>1460</v>
      </c>
      <c r="Q89" s="444">
        <v>0.98502522068095844</v>
      </c>
      <c r="R89" s="440">
        <v>0</v>
      </c>
      <c r="S89" s="637">
        <v>0</v>
      </c>
      <c r="T89" s="440">
        <v>95</v>
      </c>
      <c r="U89" s="637">
        <v>1.4974779319041615E-2</v>
      </c>
      <c r="V89" s="440">
        <v>50</v>
      </c>
    </row>
    <row r="90" spans="1:22" ht="16" x14ac:dyDescent="0.2">
      <c r="A90" s="440">
        <v>88</v>
      </c>
      <c r="B90" s="440" t="s">
        <v>48</v>
      </c>
      <c r="C90" s="440" t="s">
        <v>133</v>
      </c>
      <c r="D90" s="440" t="s">
        <v>217</v>
      </c>
      <c r="E90" s="440"/>
      <c r="F90" s="440" t="s">
        <v>308</v>
      </c>
      <c r="G90" s="440" t="s">
        <v>105</v>
      </c>
      <c r="H90" s="440" t="s">
        <v>218</v>
      </c>
      <c r="I90" s="440" t="s">
        <v>33</v>
      </c>
      <c r="J90" s="639">
        <v>1.3449074074074073E-2</v>
      </c>
      <c r="K90" s="440">
        <v>4</v>
      </c>
      <c r="L90" s="440" t="s">
        <v>53</v>
      </c>
      <c r="M90" s="440">
        <v>6269</v>
      </c>
      <c r="N90" s="440" t="s">
        <v>87</v>
      </c>
      <c r="O90" s="440">
        <v>5931</v>
      </c>
      <c r="P90" s="440"/>
      <c r="Q90" s="444">
        <v>0.94608390492901584</v>
      </c>
      <c r="R90" s="440"/>
      <c r="S90" s="637">
        <v>0</v>
      </c>
      <c r="T90" s="440">
        <v>338</v>
      </c>
      <c r="U90" s="637">
        <v>5.3916095070984209E-2</v>
      </c>
      <c r="V90" s="440">
        <v>152</v>
      </c>
    </row>
    <row r="91" spans="1:22" ht="16" x14ac:dyDescent="0.2">
      <c r="A91" s="440">
        <v>89</v>
      </c>
      <c r="B91" s="440" t="s">
        <v>48</v>
      </c>
      <c r="C91" s="440" t="s">
        <v>48</v>
      </c>
      <c r="D91" s="440" t="s">
        <v>654</v>
      </c>
      <c r="E91" s="440"/>
      <c r="F91" s="440" t="s">
        <v>146</v>
      </c>
      <c r="G91" s="440"/>
      <c r="H91" s="440" t="s">
        <v>655</v>
      </c>
      <c r="I91" s="440" t="s">
        <v>33</v>
      </c>
      <c r="J91" s="639">
        <v>2.3692129629629629E-2</v>
      </c>
      <c r="K91" s="440">
        <v>6</v>
      </c>
      <c r="L91" s="440" t="s">
        <v>53</v>
      </c>
      <c r="M91" s="440">
        <v>4852</v>
      </c>
      <c r="N91" s="440" t="s">
        <v>87</v>
      </c>
      <c r="O91" s="440">
        <v>2010</v>
      </c>
      <c r="P91" s="440"/>
      <c r="Q91" s="444">
        <v>0.4142621599340478</v>
      </c>
      <c r="R91" s="440"/>
      <c r="S91" s="637">
        <v>0</v>
      </c>
      <c r="T91" s="440">
        <v>2842</v>
      </c>
      <c r="U91" s="637">
        <v>0.5857378400659522</v>
      </c>
      <c r="V91" s="440">
        <v>1173</v>
      </c>
    </row>
    <row r="92" spans="1:22" ht="16" x14ac:dyDescent="0.2">
      <c r="A92" s="440">
        <v>90</v>
      </c>
      <c r="B92" s="440" t="s">
        <v>37</v>
      </c>
      <c r="C92" s="440" t="s">
        <v>37</v>
      </c>
      <c r="D92" s="440" t="s">
        <v>663</v>
      </c>
      <c r="E92" s="440" t="s">
        <v>29</v>
      </c>
      <c r="F92" s="440" t="s">
        <v>110</v>
      </c>
      <c r="G92" s="440" t="s">
        <v>373</v>
      </c>
      <c r="H92" s="440" t="s">
        <v>664</v>
      </c>
      <c r="I92" s="440" t="s">
        <v>33</v>
      </c>
      <c r="J92" s="639">
        <v>4.2037037037037039E-2</v>
      </c>
      <c r="K92" s="440">
        <v>3</v>
      </c>
      <c r="L92" s="440" t="s">
        <v>34</v>
      </c>
      <c r="M92" s="440">
        <v>4645</v>
      </c>
      <c r="N92" s="440" t="s">
        <v>42</v>
      </c>
      <c r="O92" s="440">
        <v>3683</v>
      </c>
      <c r="P92" s="440">
        <v>2328</v>
      </c>
      <c r="Q92" s="444">
        <v>0.7928955866523143</v>
      </c>
      <c r="R92" s="440"/>
      <c r="S92" s="637"/>
      <c r="T92" s="440">
        <v>962</v>
      </c>
      <c r="U92" s="637">
        <v>0.20710441334768567</v>
      </c>
      <c r="V92" s="440"/>
    </row>
    <row r="93" spans="1:22" ht="16" x14ac:dyDescent="0.2">
      <c r="A93" s="440">
        <v>91</v>
      </c>
      <c r="B93" s="440" t="s">
        <v>37</v>
      </c>
      <c r="C93" s="440" t="s">
        <v>37</v>
      </c>
      <c r="D93" s="440" t="s">
        <v>661</v>
      </c>
      <c r="E93" s="440" t="s">
        <v>29</v>
      </c>
      <c r="F93" s="440" t="s">
        <v>64</v>
      </c>
      <c r="G93" s="440" t="s">
        <v>85</v>
      </c>
      <c r="H93" s="440" t="s">
        <v>662</v>
      </c>
      <c r="I93" s="440" t="s">
        <v>33</v>
      </c>
      <c r="J93" s="639">
        <v>1.1319444444444444E-2</v>
      </c>
      <c r="K93" s="440">
        <v>1</v>
      </c>
      <c r="L93" s="440" t="s">
        <v>34</v>
      </c>
      <c r="M93" s="440">
        <v>4386</v>
      </c>
      <c r="N93" s="440" t="s">
        <v>42</v>
      </c>
      <c r="O93" s="440">
        <v>780</v>
      </c>
      <c r="P93" s="440">
        <v>564</v>
      </c>
      <c r="Q93" s="444">
        <v>0.17783857729138167</v>
      </c>
      <c r="R93" s="440"/>
      <c r="S93" s="637"/>
      <c r="T93" s="440">
        <v>3606</v>
      </c>
      <c r="U93" s="637">
        <v>0.82216142270861836</v>
      </c>
      <c r="V93" s="440"/>
    </row>
    <row r="94" spans="1:22" ht="16" x14ac:dyDescent="0.2">
      <c r="A94" s="440">
        <v>92</v>
      </c>
      <c r="B94" s="440" t="s">
        <v>37</v>
      </c>
      <c r="C94" s="440" t="s">
        <v>37</v>
      </c>
      <c r="D94" s="440" t="s">
        <v>638</v>
      </c>
      <c r="E94" s="440" t="s">
        <v>29</v>
      </c>
      <c r="F94" s="440" t="s">
        <v>140</v>
      </c>
      <c r="G94" s="440" t="s">
        <v>226</v>
      </c>
      <c r="H94" s="440" t="s">
        <v>227</v>
      </c>
      <c r="I94" s="440" t="s">
        <v>33</v>
      </c>
      <c r="J94" s="639">
        <v>3.2638888888888891E-2</v>
      </c>
      <c r="K94" s="440">
        <v>2</v>
      </c>
      <c r="L94" s="440" t="s">
        <v>34</v>
      </c>
      <c r="M94" s="440">
        <v>4246</v>
      </c>
      <c r="N94" s="440" t="s">
        <v>42</v>
      </c>
      <c r="O94" s="440">
        <v>4024</v>
      </c>
      <c r="P94" s="440">
        <v>2925</v>
      </c>
      <c r="Q94" s="444">
        <v>0.94771549693829482</v>
      </c>
      <c r="R94" s="440"/>
      <c r="S94" s="637"/>
      <c r="T94" s="440">
        <v>222</v>
      </c>
      <c r="U94" s="637">
        <v>5.2284503061705137E-2</v>
      </c>
      <c r="V94" s="440"/>
    </row>
    <row r="95" spans="1:22" ht="16" x14ac:dyDescent="0.2">
      <c r="A95" s="440">
        <v>93</v>
      </c>
      <c r="B95" s="440" t="s">
        <v>48</v>
      </c>
      <c r="C95" s="440" t="s">
        <v>49</v>
      </c>
      <c r="D95" s="440" t="s">
        <v>232</v>
      </c>
      <c r="E95" s="440"/>
      <c r="F95" s="440" t="s">
        <v>30</v>
      </c>
      <c r="G95" s="440" t="s">
        <v>119</v>
      </c>
      <c r="H95" s="440" t="s">
        <v>233</v>
      </c>
      <c r="I95" s="440" t="s">
        <v>33</v>
      </c>
      <c r="J95" s="639">
        <v>1.0289351851851852E-2</v>
      </c>
      <c r="K95" s="440">
        <v>5</v>
      </c>
      <c r="L95" s="440" t="s">
        <v>53</v>
      </c>
      <c r="M95" s="440">
        <v>3570</v>
      </c>
      <c r="N95" s="440" t="s">
        <v>87</v>
      </c>
      <c r="O95" s="440">
        <v>2746</v>
      </c>
      <c r="P95" s="440"/>
      <c r="Q95" s="444">
        <v>0.76918767507002805</v>
      </c>
      <c r="R95" s="440"/>
      <c r="S95" s="637">
        <v>0</v>
      </c>
      <c r="T95" s="440">
        <v>824</v>
      </c>
      <c r="U95" s="637">
        <v>0.230812324929972</v>
      </c>
      <c r="V95" s="440">
        <v>667</v>
      </c>
    </row>
    <row r="96" spans="1:22" ht="16" x14ac:dyDescent="0.2">
      <c r="A96" s="440">
        <v>94</v>
      </c>
      <c r="B96" s="440" t="s">
        <v>48</v>
      </c>
      <c r="C96" s="440" t="s">
        <v>48</v>
      </c>
      <c r="D96" s="440" t="s">
        <v>665</v>
      </c>
      <c r="E96" s="440"/>
      <c r="F96" s="440"/>
      <c r="G96" s="440"/>
      <c r="H96" s="440" t="s">
        <v>666</v>
      </c>
      <c r="I96" s="440" t="s">
        <v>531</v>
      </c>
      <c r="J96" s="639">
        <v>0</v>
      </c>
      <c r="K96" s="440">
        <v>0</v>
      </c>
      <c r="L96" s="440" t="s">
        <v>53</v>
      </c>
      <c r="M96" s="440">
        <v>3566</v>
      </c>
      <c r="N96" s="440" t="s">
        <v>87</v>
      </c>
      <c r="O96" s="440">
        <v>4248</v>
      </c>
      <c r="P96" s="440"/>
      <c r="Q96" s="444">
        <v>0.56365675827257433</v>
      </c>
      <c r="R96" s="440"/>
      <c r="S96" s="637">
        <v>0</v>
      </c>
      <c r="T96" s="440">
        <v>1556</v>
      </c>
      <c r="U96" s="637">
        <v>0.43634324172742567</v>
      </c>
      <c r="V96" s="440">
        <v>764</v>
      </c>
    </row>
    <row r="97" spans="1:22" ht="16" x14ac:dyDescent="0.2">
      <c r="A97" s="440">
        <v>95</v>
      </c>
      <c r="B97" s="440" t="s">
        <v>37</v>
      </c>
      <c r="C97" s="440" t="s">
        <v>37</v>
      </c>
      <c r="D97" s="440" t="s">
        <v>157</v>
      </c>
      <c r="E97" s="440" t="s">
        <v>29</v>
      </c>
      <c r="F97" s="440" t="s">
        <v>318</v>
      </c>
      <c r="G97" s="440" t="s">
        <v>158</v>
      </c>
      <c r="H97" s="440" t="s">
        <v>159</v>
      </c>
      <c r="I97" s="440" t="s">
        <v>33</v>
      </c>
      <c r="J97" s="639"/>
      <c r="K97" s="440">
        <v>0</v>
      </c>
      <c r="L97" s="440" t="s">
        <v>34</v>
      </c>
      <c r="M97" s="440">
        <v>3551</v>
      </c>
      <c r="N97" s="440" t="s">
        <v>42</v>
      </c>
      <c r="O97" s="440">
        <v>3389</v>
      </c>
      <c r="P97" s="440">
        <v>1320</v>
      </c>
      <c r="Q97" s="444">
        <v>0.95437904815544916</v>
      </c>
      <c r="R97" s="440"/>
      <c r="S97" s="637"/>
      <c r="T97" s="440">
        <v>162</v>
      </c>
      <c r="U97" s="637">
        <v>4.5620951844550832E-2</v>
      </c>
      <c r="V97" s="440"/>
    </row>
    <row r="98" spans="1:22" ht="16" x14ac:dyDescent="0.2">
      <c r="A98" s="440">
        <v>96</v>
      </c>
      <c r="B98" s="440" t="s">
        <v>37</v>
      </c>
      <c r="C98" s="440" t="s">
        <v>37</v>
      </c>
      <c r="D98" s="440" t="s">
        <v>632</v>
      </c>
      <c r="E98" s="440" t="s">
        <v>29</v>
      </c>
      <c r="F98" s="440" t="s">
        <v>633</v>
      </c>
      <c r="G98" s="440" t="s">
        <v>634</v>
      </c>
      <c r="H98" s="440" t="s">
        <v>635</v>
      </c>
      <c r="I98" s="440" t="s">
        <v>33</v>
      </c>
      <c r="J98" s="639">
        <v>2.974537037037037E-2</v>
      </c>
      <c r="K98" s="440">
        <v>2</v>
      </c>
      <c r="L98" s="440" t="s">
        <v>34</v>
      </c>
      <c r="M98" s="440">
        <v>3216</v>
      </c>
      <c r="N98" s="440" t="s">
        <v>42</v>
      </c>
      <c r="O98" s="440">
        <v>2136</v>
      </c>
      <c r="P98" s="440">
        <v>1476</v>
      </c>
      <c r="Q98" s="444">
        <v>0.66417910447761197</v>
      </c>
      <c r="R98" s="440"/>
      <c r="S98" s="637"/>
      <c r="T98" s="440">
        <v>1080</v>
      </c>
      <c r="U98" s="637">
        <v>0.33582089552238809</v>
      </c>
      <c r="V98" s="440"/>
    </row>
    <row r="99" spans="1:22" ht="16" x14ac:dyDescent="0.2">
      <c r="A99" s="440">
        <v>97</v>
      </c>
      <c r="B99" s="440" t="s">
        <v>48</v>
      </c>
      <c r="C99" s="440" t="s">
        <v>49</v>
      </c>
      <c r="D99" s="440" t="s">
        <v>241</v>
      </c>
      <c r="E99" s="440"/>
      <c r="F99" s="440" t="s">
        <v>308</v>
      </c>
      <c r="G99" s="440" t="s">
        <v>451</v>
      </c>
      <c r="H99" s="440" t="s">
        <v>243</v>
      </c>
      <c r="I99" s="440" t="s">
        <v>33</v>
      </c>
      <c r="J99" s="639">
        <v>3.9166666666666669E-2</v>
      </c>
      <c r="K99" s="440">
        <v>2</v>
      </c>
      <c r="L99" s="440" t="s">
        <v>53</v>
      </c>
      <c r="M99" s="440">
        <v>3098</v>
      </c>
      <c r="N99" s="440" t="s">
        <v>87</v>
      </c>
      <c r="O99" s="440">
        <v>2321</v>
      </c>
      <c r="P99" s="440"/>
      <c r="Q99" s="444">
        <v>0.74919302775984509</v>
      </c>
      <c r="R99" s="440"/>
      <c r="S99" s="637">
        <v>0</v>
      </c>
      <c r="T99" s="440">
        <v>777</v>
      </c>
      <c r="U99" s="637">
        <v>0.25080697224015491</v>
      </c>
      <c r="V99" s="440">
        <v>401</v>
      </c>
    </row>
    <row r="100" spans="1:22" ht="16" x14ac:dyDescent="0.2">
      <c r="A100" s="440">
        <v>98</v>
      </c>
      <c r="B100" s="440" t="s">
        <v>37</v>
      </c>
      <c r="C100" s="440" t="s">
        <v>37</v>
      </c>
      <c r="D100" s="440" t="s">
        <v>670</v>
      </c>
      <c r="E100" s="440" t="s">
        <v>29</v>
      </c>
      <c r="F100" s="440" t="s">
        <v>146</v>
      </c>
      <c r="G100" s="440"/>
      <c r="H100" s="440" t="s">
        <v>671</v>
      </c>
      <c r="I100" s="440" t="s">
        <v>33</v>
      </c>
      <c r="J100" s="639">
        <v>4.2256944444444444E-2</v>
      </c>
      <c r="K100" s="440">
        <v>5</v>
      </c>
      <c r="L100" s="440" t="s">
        <v>34</v>
      </c>
      <c r="M100" s="440">
        <v>2723</v>
      </c>
      <c r="N100" s="440" t="s">
        <v>42</v>
      </c>
      <c r="O100" s="440">
        <v>2454</v>
      </c>
      <c r="P100" s="440">
        <v>1436</v>
      </c>
      <c r="Q100" s="444">
        <v>0.90121189864120455</v>
      </c>
      <c r="R100" s="440"/>
      <c r="S100" s="637"/>
      <c r="T100" s="440">
        <v>269</v>
      </c>
      <c r="U100" s="637">
        <v>9.8788101358795441E-2</v>
      </c>
      <c r="V100" s="440"/>
    </row>
    <row r="101" spans="1:22" ht="16" x14ac:dyDescent="0.2">
      <c r="A101" s="440">
        <v>99</v>
      </c>
      <c r="B101" s="440" t="s">
        <v>26</v>
      </c>
      <c r="C101" s="440" t="s">
        <v>27</v>
      </c>
      <c r="D101" s="440" t="s">
        <v>572</v>
      </c>
      <c r="E101" s="440" t="s">
        <v>29</v>
      </c>
      <c r="F101" s="440" t="s">
        <v>143</v>
      </c>
      <c r="G101" s="440" t="s">
        <v>36</v>
      </c>
      <c r="H101" s="440" t="s">
        <v>573</v>
      </c>
      <c r="I101" s="440" t="s">
        <v>33</v>
      </c>
      <c r="J101" s="639">
        <v>3.695601851851852E-2</v>
      </c>
      <c r="K101" s="440">
        <v>1</v>
      </c>
      <c r="L101" s="440" t="s">
        <v>34</v>
      </c>
      <c r="M101" s="440">
        <v>2400</v>
      </c>
      <c r="N101" s="440" t="s">
        <v>674</v>
      </c>
      <c r="O101" s="440">
        <v>1480</v>
      </c>
      <c r="P101" s="440">
        <v>1328</v>
      </c>
      <c r="Q101" s="444">
        <v>0.6166666666666667</v>
      </c>
      <c r="R101" s="440"/>
      <c r="S101" s="637"/>
      <c r="T101" s="440">
        <v>920</v>
      </c>
      <c r="U101" s="637">
        <v>0.38333333333333336</v>
      </c>
      <c r="V101" s="440"/>
    </row>
    <row r="102" spans="1:22" ht="16" x14ac:dyDescent="0.2">
      <c r="A102" s="440">
        <v>100</v>
      </c>
      <c r="B102" s="440" t="s">
        <v>66</v>
      </c>
      <c r="C102" s="440" t="s">
        <v>214</v>
      </c>
      <c r="D102" s="440" t="s">
        <v>266</v>
      </c>
      <c r="E102" s="440" t="s">
        <v>29</v>
      </c>
      <c r="F102" s="440" t="s">
        <v>206</v>
      </c>
      <c r="G102" s="440"/>
      <c r="H102" s="440" t="s">
        <v>268</v>
      </c>
      <c r="I102" s="440" t="s">
        <v>33</v>
      </c>
      <c r="J102" s="639">
        <v>2.449074074074074E-2</v>
      </c>
      <c r="K102" s="440">
        <v>3</v>
      </c>
      <c r="L102" s="440" t="s">
        <v>34</v>
      </c>
      <c r="M102" s="440">
        <v>2160</v>
      </c>
      <c r="N102" s="440" t="s">
        <v>544</v>
      </c>
      <c r="O102" s="440">
        <v>1953</v>
      </c>
      <c r="P102" s="440">
        <v>223</v>
      </c>
      <c r="Q102" s="444">
        <v>0.90416666666666667</v>
      </c>
      <c r="R102" s="440">
        <v>0</v>
      </c>
      <c r="S102" s="637">
        <v>0</v>
      </c>
      <c r="T102" s="440">
        <v>207</v>
      </c>
      <c r="U102" s="637">
        <v>9.583333333333334E-2</v>
      </c>
      <c r="V102" s="440">
        <v>108</v>
      </c>
    </row>
    <row r="103" spans="1:22" ht="16" x14ac:dyDescent="0.2">
      <c r="A103" s="440">
        <v>101</v>
      </c>
      <c r="B103" s="440" t="s">
        <v>37</v>
      </c>
      <c r="C103" s="440" t="s">
        <v>37</v>
      </c>
      <c r="D103" s="440" t="s">
        <v>636</v>
      </c>
      <c r="E103" s="440" t="s">
        <v>29</v>
      </c>
      <c r="F103" s="440" t="s">
        <v>308</v>
      </c>
      <c r="G103" s="440" t="s">
        <v>105</v>
      </c>
      <c r="H103" s="440" t="s">
        <v>213</v>
      </c>
      <c r="I103" s="440" t="s">
        <v>33</v>
      </c>
      <c r="J103" s="639"/>
      <c r="K103" s="440">
        <v>0</v>
      </c>
      <c r="L103" s="440" t="s">
        <v>34</v>
      </c>
      <c r="M103" s="440">
        <v>2036</v>
      </c>
      <c r="N103" s="440" t="s">
        <v>42</v>
      </c>
      <c r="O103" s="440">
        <v>1902</v>
      </c>
      <c r="P103" s="440">
        <v>860</v>
      </c>
      <c r="Q103" s="444">
        <v>0.93418467583497056</v>
      </c>
      <c r="R103" s="440"/>
      <c r="S103" s="637"/>
      <c r="T103" s="440">
        <v>134</v>
      </c>
      <c r="U103" s="637">
        <v>6.5815324165029471E-2</v>
      </c>
      <c r="V103" s="440"/>
    </row>
    <row r="104" spans="1:22" ht="16" x14ac:dyDescent="0.2">
      <c r="A104" s="440">
        <v>102</v>
      </c>
      <c r="B104" s="440" t="s">
        <v>37</v>
      </c>
      <c r="C104" s="440" t="s">
        <v>37</v>
      </c>
      <c r="D104" s="440" t="s">
        <v>624</v>
      </c>
      <c r="E104" s="440" t="s">
        <v>29</v>
      </c>
      <c r="F104" s="440" t="s">
        <v>85</v>
      </c>
      <c r="G104" s="440"/>
      <c r="H104" s="440" t="s">
        <v>604</v>
      </c>
      <c r="I104" s="440" t="s">
        <v>33</v>
      </c>
      <c r="J104" s="639"/>
      <c r="K104" s="440">
        <v>0</v>
      </c>
      <c r="L104" s="440" t="s">
        <v>34</v>
      </c>
      <c r="M104" s="440">
        <v>1922</v>
      </c>
      <c r="N104" s="440" t="s">
        <v>42</v>
      </c>
      <c r="O104" s="440">
        <v>683</v>
      </c>
      <c r="P104" s="440">
        <v>412</v>
      </c>
      <c r="Q104" s="444">
        <v>0.35535900104058271</v>
      </c>
      <c r="R104" s="440"/>
      <c r="S104" s="637"/>
      <c r="T104" s="440">
        <v>1239</v>
      </c>
      <c r="U104" s="637">
        <v>0.64464099895941729</v>
      </c>
      <c r="V104" s="440"/>
    </row>
    <row r="105" spans="1:22" ht="16" x14ac:dyDescent="0.2">
      <c r="A105" s="440">
        <v>103</v>
      </c>
      <c r="B105" s="440" t="s">
        <v>48</v>
      </c>
      <c r="C105" s="440" t="s">
        <v>49</v>
      </c>
      <c r="D105" s="440" t="s">
        <v>169</v>
      </c>
      <c r="E105" s="440"/>
      <c r="F105" s="440"/>
      <c r="G105" s="440"/>
      <c r="H105" s="440" t="s">
        <v>590</v>
      </c>
      <c r="I105" s="440" t="s">
        <v>33</v>
      </c>
      <c r="J105" s="639">
        <v>0</v>
      </c>
      <c r="K105" s="440">
        <v>0</v>
      </c>
      <c r="L105" s="440" t="s">
        <v>53</v>
      </c>
      <c r="M105" s="440">
        <v>1383</v>
      </c>
      <c r="N105" s="440" t="s">
        <v>87</v>
      </c>
      <c r="O105" s="440">
        <v>486</v>
      </c>
      <c r="P105" s="440"/>
      <c r="Q105" s="444">
        <v>0.35140997830802601</v>
      </c>
      <c r="R105" s="440"/>
      <c r="S105" s="637">
        <v>0</v>
      </c>
      <c r="T105" s="440">
        <v>897</v>
      </c>
      <c r="U105" s="637">
        <v>0.64859002169197399</v>
      </c>
      <c r="V105" s="440">
        <v>612</v>
      </c>
    </row>
    <row r="106" spans="1:22" ht="16" x14ac:dyDescent="0.2">
      <c r="A106" s="440">
        <v>104</v>
      </c>
      <c r="B106" s="440" t="s">
        <v>66</v>
      </c>
      <c r="C106" s="440" t="s">
        <v>214</v>
      </c>
      <c r="D106" s="440" t="s">
        <v>246</v>
      </c>
      <c r="E106" s="440" t="s">
        <v>29</v>
      </c>
      <c r="F106" s="440" t="s">
        <v>30</v>
      </c>
      <c r="G106" s="440"/>
      <c r="H106" s="440" t="s">
        <v>247</v>
      </c>
      <c r="I106" s="440" t="s">
        <v>33</v>
      </c>
      <c r="J106" s="639">
        <v>6.8402777777777776E-3</v>
      </c>
      <c r="K106" s="440">
        <v>21</v>
      </c>
      <c r="L106" s="440" t="s">
        <v>34</v>
      </c>
      <c r="M106" s="440">
        <v>1335</v>
      </c>
      <c r="N106" s="440" t="s">
        <v>544</v>
      </c>
      <c r="O106" s="440">
        <v>35</v>
      </c>
      <c r="P106" s="440">
        <v>18</v>
      </c>
      <c r="Q106" s="444">
        <v>2.6217228464419477E-2</v>
      </c>
      <c r="R106" s="440">
        <v>0</v>
      </c>
      <c r="S106" s="637">
        <v>0</v>
      </c>
      <c r="T106" s="440">
        <v>1300</v>
      </c>
      <c r="U106" s="637">
        <v>0.97378277153558057</v>
      </c>
      <c r="V106" s="440">
        <v>900</v>
      </c>
    </row>
    <row r="107" spans="1:22" ht="16" x14ac:dyDescent="0.2">
      <c r="A107" s="440">
        <v>105</v>
      </c>
      <c r="B107" s="440" t="s">
        <v>48</v>
      </c>
      <c r="C107" s="440" t="s">
        <v>48</v>
      </c>
      <c r="D107" s="440" t="s">
        <v>694</v>
      </c>
      <c r="E107" s="440"/>
      <c r="F107" s="440" t="s">
        <v>308</v>
      </c>
      <c r="G107" s="440" t="s">
        <v>105</v>
      </c>
      <c r="H107" s="440" t="s">
        <v>695</v>
      </c>
      <c r="I107" s="440" t="s">
        <v>33</v>
      </c>
      <c r="J107" s="639">
        <v>1.4409722222222223E-2</v>
      </c>
      <c r="K107" s="440">
        <v>5</v>
      </c>
      <c r="L107" s="440" t="s">
        <v>53</v>
      </c>
      <c r="M107" s="440">
        <v>1112</v>
      </c>
      <c r="N107" s="440" t="s">
        <v>87</v>
      </c>
      <c r="O107" s="440">
        <v>460</v>
      </c>
      <c r="P107" s="440"/>
      <c r="Q107" s="444">
        <v>0.41366906474820142</v>
      </c>
      <c r="R107" s="440"/>
      <c r="S107" s="637">
        <v>0</v>
      </c>
      <c r="T107" s="440">
        <v>652</v>
      </c>
      <c r="U107" s="637">
        <v>0.58633093525179858</v>
      </c>
      <c r="V107" s="440">
        <v>365</v>
      </c>
    </row>
    <row r="108" spans="1:22" ht="16" x14ac:dyDescent="0.2">
      <c r="A108" s="440">
        <v>106</v>
      </c>
      <c r="B108" s="440" t="s">
        <v>271</v>
      </c>
      <c r="C108" s="440" t="s">
        <v>272</v>
      </c>
      <c r="D108" s="440" t="s">
        <v>273</v>
      </c>
      <c r="E108" s="440" t="s">
        <v>29</v>
      </c>
      <c r="F108" s="440" t="s">
        <v>318</v>
      </c>
      <c r="G108" s="440" t="s">
        <v>153</v>
      </c>
      <c r="H108" s="440" t="s">
        <v>274</v>
      </c>
      <c r="I108" s="440" t="s">
        <v>33</v>
      </c>
      <c r="J108" s="639">
        <v>8.4375000000000006E-3</v>
      </c>
      <c r="K108" s="440">
        <v>2</v>
      </c>
      <c r="L108" s="440" t="s">
        <v>100</v>
      </c>
      <c r="M108" s="440">
        <v>678</v>
      </c>
      <c r="N108" s="440" t="s">
        <v>35</v>
      </c>
      <c r="O108" s="440">
        <v>641</v>
      </c>
      <c r="P108" s="440">
        <v>0</v>
      </c>
      <c r="Q108" s="444">
        <v>0.94542772861356927</v>
      </c>
      <c r="R108" s="440">
        <v>0</v>
      </c>
      <c r="S108" s="637">
        <v>0</v>
      </c>
      <c r="T108" s="440">
        <v>37</v>
      </c>
      <c r="U108" s="637">
        <v>5.4572271386430678E-2</v>
      </c>
      <c r="V108" s="440">
        <v>29</v>
      </c>
    </row>
    <row r="109" spans="1:22" ht="16" x14ac:dyDescent="0.2">
      <c r="A109" s="440">
        <v>107</v>
      </c>
      <c r="B109" s="440" t="s">
        <v>37</v>
      </c>
      <c r="C109" s="440" t="s">
        <v>37</v>
      </c>
      <c r="D109" s="440" t="s">
        <v>639</v>
      </c>
      <c r="E109" s="440" t="s">
        <v>29</v>
      </c>
      <c r="F109" s="440" t="s">
        <v>140</v>
      </c>
      <c r="G109" s="440" t="s">
        <v>172</v>
      </c>
      <c r="H109" s="440" t="s">
        <v>640</v>
      </c>
      <c r="I109" s="440" t="s">
        <v>33</v>
      </c>
      <c r="J109" s="639"/>
      <c r="K109" s="440">
        <v>0</v>
      </c>
      <c r="L109" s="440" t="s">
        <v>34</v>
      </c>
      <c r="M109" s="440">
        <v>433</v>
      </c>
      <c r="N109" s="440" t="s">
        <v>42</v>
      </c>
      <c r="O109" s="440">
        <v>349</v>
      </c>
      <c r="P109" s="440">
        <v>232</v>
      </c>
      <c r="Q109" s="444">
        <v>0.8060046189376443</v>
      </c>
      <c r="R109" s="440"/>
      <c r="S109" s="637"/>
      <c r="T109" s="440">
        <v>84</v>
      </c>
      <c r="U109" s="637">
        <v>0.19399538106235567</v>
      </c>
      <c r="V109" s="440"/>
    </row>
    <row r="110" spans="1:22" ht="16" x14ac:dyDescent="0.2">
      <c r="A110" s="440">
        <v>108</v>
      </c>
      <c r="B110" s="440" t="s">
        <v>66</v>
      </c>
      <c r="C110" s="440" t="s">
        <v>67</v>
      </c>
      <c r="D110" s="440" t="s">
        <v>275</v>
      </c>
      <c r="E110" s="440" t="s">
        <v>29</v>
      </c>
      <c r="F110" s="440" t="s">
        <v>206</v>
      </c>
      <c r="G110" s="440"/>
      <c r="H110" s="440" t="s">
        <v>276</v>
      </c>
      <c r="I110" s="440" t="s">
        <v>33</v>
      </c>
      <c r="J110" s="639">
        <v>3.5312499999999997E-2</v>
      </c>
      <c r="K110" s="440">
        <v>2</v>
      </c>
      <c r="L110" s="440" t="s">
        <v>34</v>
      </c>
      <c r="M110" s="440">
        <v>412</v>
      </c>
      <c r="N110" s="440" t="s">
        <v>544</v>
      </c>
      <c r="O110" s="440">
        <v>412</v>
      </c>
      <c r="P110" s="440">
        <v>112</v>
      </c>
      <c r="Q110" s="444">
        <v>1</v>
      </c>
      <c r="R110" s="440">
        <v>0</v>
      </c>
      <c r="S110" s="637">
        <v>0</v>
      </c>
      <c r="T110" s="440">
        <v>0</v>
      </c>
      <c r="U110" s="637">
        <v>0</v>
      </c>
      <c r="V110" s="440">
        <v>0</v>
      </c>
    </row>
  </sheetData>
  <autoFilter ref="A2:W110" xr:uid="{ED8BDBFF-EA76-264B-800D-1B98EABF232F}"/>
  <mergeCells count="3">
    <mergeCell ref="J1:Q1"/>
    <mergeCell ref="R1:S1"/>
    <mergeCell ref="T1:V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27</vt:i4>
      </vt:variant>
    </vt:vector>
  </HeadingPairs>
  <TitlesOfParts>
    <vt:vector size="27" baseType="lpstr">
      <vt:lpstr>April_2026</vt:lpstr>
      <vt:lpstr>Marec _2026</vt:lpstr>
      <vt:lpstr>Februar_2026</vt:lpstr>
      <vt:lpstr>Január_2026</vt:lpstr>
      <vt:lpstr>Demografia_2026</vt:lpstr>
      <vt:lpstr>December 2025</vt:lpstr>
      <vt:lpstr>November 2025</vt:lpstr>
      <vt:lpstr>Október 2025</vt:lpstr>
      <vt:lpstr>September 2025</vt:lpstr>
      <vt:lpstr>August 2025</vt:lpstr>
      <vt:lpstr>Júl 2025</vt:lpstr>
      <vt:lpstr>Jún 2025</vt:lpstr>
      <vt:lpstr>Máj 2025</vt:lpstr>
      <vt:lpstr>Apríl 2025</vt:lpstr>
      <vt:lpstr>Marec 2025</vt:lpstr>
      <vt:lpstr>Február 2025</vt:lpstr>
      <vt:lpstr>Januar 2025</vt:lpstr>
      <vt:lpstr>December 2024</vt:lpstr>
      <vt:lpstr>November 2024</vt:lpstr>
      <vt:lpstr>Oktober 2024</vt:lpstr>
      <vt:lpstr>September 2024</vt:lpstr>
      <vt:lpstr>August 2024</vt:lpstr>
      <vt:lpstr>Júl 2024</vt:lpstr>
      <vt:lpstr>Jún 2024</vt:lpstr>
      <vt:lpstr>Máj 2024</vt:lpstr>
      <vt:lpstr>Podcastové kategórie slovensky</vt:lpstr>
      <vt:lpstr>Medziročné porovnanie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Barbora Grausová</cp:lastModifiedBy>
  <dcterms:created xsi:type="dcterms:W3CDTF">2024-08-16T09:18:02Z</dcterms:created>
  <dcterms:modified xsi:type="dcterms:W3CDTF">2026-05-13T12:12:33Z</dcterms:modified>
</cp:coreProperties>
</file>